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3" l="1"/>
  <c r="C18" l="1"/>
  <c r="C12" l="1"/>
  <c r="C32" l="1"/>
  <c r="C7" l="1"/>
  <c r="D12" l="1"/>
  <c r="D45"/>
  <c r="D31"/>
  <c r="N9"/>
  <c r="D49"/>
  <c r="D24"/>
  <c r="D51"/>
  <c r="D52"/>
  <c r="D7"/>
  <c r="E7" s="1"/>
  <c r="D22"/>
  <c r="D35"/>
  <c r="D39"/>
  <c r="D14"/>
  <c r="D36"/>
  <c r="D28"/>
  <c r="D25"/>
  <c r="D37"/>
  <c r="D41"/>
  <c r="Q3"/>
  <c r="M9"/>
  <c r="D34"/>
  <c r="D21"/>
  <c r="D15"/>
  <c r="N8"/>
  <c r="D53"/>
  <c r="D44"/>
  <c r="D16"/>
  <c r="D46"/>
  <c r="D19"/>
  <c r="D43"/>
  <c r="D17"/>
  <c r="D47"/>
  <c r="D30"/>
  <c r="D27"/>
  <c r="D13"/>
  <c r="D20"/>
  <c r="D18"/>
  <c r="D54"/>
  <c r="D50"/>
  <c r="D26"/>
  <c r="D48"/>
  <c r="D23"/>
  <c r="D33"/>
  <c r="D42"/>
  <c r="D29"/>
  <c r="D40"/>
  <c r="D38"/>
  <c r="M8"/>
  <c r="D32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<sst xmlns="http://schemas.openxmlformats.org/spreadsheetml/2006/main" count="112" uniqueCount="68">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</sst>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1915.8993934988173</c:v>
                </c:pt>
                <c:pt idx="1">
                  <c:v>1382.2266094404802</c:v>
                </c:pt>
                <c:pt idx="2">
                  <c:v>474.82608730248796</c:v>
                </c:pt>
                <c:pt idx="3">
                  <c:v>395.81</c:v>
                </c:pt>
                <c:pt idx="4">
                  <c:v>1478.8377993552451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1915.8993934988173</v>
          </cell>
        </row>
      </sheetData>
      <sheetData sheetId="1">
        <row r="4">
          <cell r="J4">
            <v>1382.2266094404802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2.5602551951997814</v>
          </cell>
        </row>
      </sheetData>
      <sheetData sheetId="4">
        <row r="47">
          <cell r="M47">
            <v>128.25</v>
          </cell>
          <cell r="O47">
            <v>0.52695130290522485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3.4318103362179984</v>
          </cell>
        </row>
      </sheetData>
      <sheetData sheetId="7">
        <row r="4">
          <cell r="J4">
            <v>51.430918259988275</v>
          </cell>
        </row>
      </sheetData>
      <sheetData sheetId="8">
        <row r="4">
          <cell r="J4">
            <v>13.131027414227665</v>
          </cell>
        </row>
      </sheetData>
      <sheetData sheetId="9">
        <row r="4">
          <cell r="J4">
            <v>28.930715454985627</v>
          </cell>
        </row>
      </sheetData>
      <sheetData sheetId="10">
        <row r="4">
          <cell r="J4">
            <v>13.036742563192959</v>
          </cell>
        </row>
      </sheetData>
      <sheetData sheetId="11">
        <row r="4">
          <cell r="J4">
            <v>61.80158129508149</v>
          </cell>
        </row>
      </sheetData>
      <sheetData sheetId="12">
        <row r="4">
          <cell r="J4">
            <v>3.6502009323088842</v>
          </cell>
        </row>
      </sheetData>
      <sheetData sheetId="13">
        <row r="4">
          <cell r="J4">
            <v>264.63118373169925</v>
          </cell>
        </row>
      </sheetData>
      <sheetData sheetId="14">
        <row r="4">
          <cell r="J4">
            <v>5.3071683014190265</v>
          </cell>
        </row>
      </sheetData>
      <sheetData sheetId="15">
        <row r="4">
          <cell r="J4">
            <v>52.475631223350376</v>
          </cell>
        </row>
      </sheetData>
      <sheetData sheetId="16">
        <row r="4">
          <cell r="J4">
            <v>6.2429042702199107</v>
          </cell>
        </row>
      </sheetData>
      <sheetData sheetId="17">
        <row r="4">
          <cell r="J4">
            <v>7.1154065923018832</v>
          </cell>
        </row>
      </sheetData>
      <sheetData sheetId="18">
        <row r="4">
          <cell r="J4">
            <v>15.367350777137714</v>
          </cell>
        </row>
      </sheetData>
      <sheetData sheetId="19">
        <row r="4">
          <cell r="J4">
            <v>2.2656830907742891</v>
          </cell>
        </row>
      </sheetData>
      <sheetData sheetId="20">
        <row r="4">
          <cell r="J4">
            <v>19.099952938424931</v>
          </cell>
        </row>
      </sheetData>
      <sheetData sheetId="21">
        <row r="4">
          <cell r="J4">
            <v>13.544470198648279</v>
          </cell>
        </row>
      </sheetData>
      <sheetData sheetId="22">
        <row r="4">
          <cell r="J4">
            <v>11.670620279599211</v>
          </cell>
        </row>
      </sheetData>
      <sheetData sheetId="23">
        <row r="4">
          <cell r="J4">
            <v>5.3264896077778774</v>
          </cell>
        </row>
      </sheetData>
      <sheetData sheetId="24">
        <row r="4">
          <cell r="J4">
            <v>52.969932787197948</v>
          </cell>
        </row>
      </sheetData>
      <sheetData sheetId="25">
        <row r="4">
          <cell r="J4">
            <v>63.76796015016248</v>
          </cell>
        </row>
      </sheetData>
      <sheetData sheetId="26">
        <row r="4">
          <cell r="J4">
            <v>1.7669623346107062</v>
          </cell>
        </row>
      </sheetData>
      <sheetData sheetId="27">
        <row r="4">
          <cell r="J4">
            <v>49.196538260665371</v>
          </cell>
        </row>
      </sheetData>
      <sheetData sheetId="28">
        <row r="4">
          <cell r="J4">
            <v>62.044826606961593</v>
          </cell>
        </row>
      </sheetData>
      <sheetData sheetId="29">
        <row r="4">
          <cell r="J4">
            <v>3.6710131220593674</v>
          </cell>
        </row>
      </sheetData>
      <sheetData sheetId="30">
        <row r="4">
          <cell r="J4">
            <v>14.919250547914327</v>
          </cell>
        </row>
      </sheetData>
      <sheetData sheetId="31">
        <row r="4">
          <cell r="J4">
            <v>3.2286041159302923</v>
          </cell>
        </row>
      </sheetData>
      <sheetData sheetId="32">
        <row r="4">
          <cell r="J4">
            <v>474.82608730248796</v>
          </cell>
        </row>
      </sheetData>
      <sheetData sheetId="33">
        <row r="4">
          <cell r="J4">
            <v>1.2683090134534118</v>
          </cell>
        </row>
      </sheetData>
      <sheetData sheetId="34">
        <row r="4">
          <cell r="J4">
            <v>16.416022646554577</v>
          </cell>
        </row>
      </sheetData>
      <sheetData sheetId="35">
        <row r="4">
          <cell r="J4">
            <v>17.39861101295757</v>
          </cell>
        </row>
      </sheetData>
      <sheetData sheetId="36">
        <row r="4">
          <cell r="J4">
            <v>23.497449091181576</v>
          </cell>
        </row>
      </sheetData>
      <sheetData sheetId="37">
        <row r="4">
          <cell r="J4">
            <v>21.248589233468682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C18" sqref="C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49.19+1</f>
        <v>50.19</v>
      </c>
      <c r="J2" t="s">
        <v>6</v>
      </c>
      <c r="K2" s="9">
        <f>17.52+249.13</f>
        <v>266.64999999999998</v>
      </c>
      <c r="M2" t="s">
        <v>58</v>
      </c>
      <c r="N2" s="9">
        <f>395.81</f>
        <v>395.81</v>
      </c>
      <c r="P2" t="s">
        <v>8</v>
      </c>
      <c r="Q2" s="10">
        <f>N2+K2+H2</f>
        <v>712.65000000000009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0.12618634710874488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5647.5998895970306</v>
      </c>
      <c r="D7" s="20">
        <f>(C7*[1]Feuil1!$K$2-C4)/C4</f>
        <v>0.91548792754385067</v>
      </c>
      <c r="E7" s="31">
        <f>C7-C7/(1+D7)</f>
        <v>2699.2127928228374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1915.8993934988173</v>
      </c>
    </row>
    <row r="9" spans="2:20">
      <c r="M9" s="17" t="str">
        <f>IF(C13&gt;C7*Params!F8,B13,"Others")</f>
        <v>BTC</v>
      </c>
      <c r="N9" s="18">
        <f>IF(C13&gt;C7*0.1,C13,C7)</f>
        <v>1382.2266094404802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474.82608730248796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395.81</v>
      </c>
    </row>
    <row r="12" spans="2:20">
      <c r="B12" s="7" t="s">
        <v>19</v>
      </c>
      <c r="C12" s="1">
        <f>[2]ETH!J4</f>
        <v>1915.8993934988173</v>
      </c>
      <c r="D12" s="20">
        <f>C12/$C$7</f>
        <v>0.33924134693534763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1478.8377993552451</v>
      </c>
    </row>
    <row r="13" spans="2:20">
      <c r="B13" s="7" t="s">
        <v>4</v>
      </c>
      <c r="C13" s="1">
        <f>[2]BTC!J4</f>
        <v>1382.2266094404802</v>
      </c>
      <c r="D13" s="20">
        <f t="shared" ref="D13:D51" si="0">C13/$C$7</f>
        <v>0.24474584539647784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474.82608730248796</v>
      </c>
      <c r="D14" s="20">
        <f t="shared" si="0"/>
        <v>8.4075730679350216E-2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395.81</v>
      </c>
      <c r="D15" s="20">
        <f t="shared" si="0"/>
        <v>7.0084639092278536E-2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4.7214747009818023E-2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264.63118373169925</v>
      </c>
      <c r="D17" s="20">
        <f t="shared" si="0"/>
        <v>4.6857282545662293E-2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2.2708761687639835E-2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1.2335623632792008E-2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61.80158129508149</v>
      </c>
      <c r="D20" s="20">
        <f t="shared" si="0"/>
        <v>1.0942981532548187E-2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63.76796015016248</v>
      </c>
      <c r="D21" s="20">
        <f t="shared" si="0"/>
        <v>1.1291161094401196E-2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62.044826606961593</v>
      </c>
      <c r="D22" s="20">
        <f t="shared" si="0"/>
        <v>1.0986052096439968E-2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50.19</v>
      </c>
      <c r="D23" s="20">
        <f t="shared" si="0"/>
        <v>8.8869610066482901E-3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52.475631223350376</v>
      </c>
      <c r="D24" s="20">
        <f t="shared" si="0"/>
        <v>9.2916694258053465E-3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52.969932787197948</v>
      </c>
      <c r="D25" s="20">
        <f t="shared" si="0"/>
        <v>9.3791936083803332E-3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7.6687443952567734E-3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51.430918259988275</v>
      </c>
      <c r="D27" s="20">
        <f t="shared" si="0"/>
        <v>9.1066858958484022E-3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49.196538260665371</v>
      </c>
      <c r="D28" s="20">
        <f t="shared" si="0"/>
        <v>8.7110523447821043E-3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23.497449091181576</v>
      </c>
      <c r="D29" s="20">
        <f t="shared" si="0"/>
        <v>4.160607966308706E-3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28.930715454985627</v>
      </c>
      <c r="D30" s="20">
        <f t="shared" si="0"/>
        <v>5.1226567073698812E-3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21.248589233468682</v>
      </c>
      <c r="D31" s="20">
        <f t="shared" si="0"/>
        <v>3.7624105193090826E-3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16.416022646554577</v>
      </c>
      <c r="D32" s="20">
        <f t="shared" si="0"/>
        <v>2.9067255059610636E-3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19.099952938424931</v>
      </c>
      <c r="D33" s="20">
        <f t="shared" si="0"/>
        <v>3.3819592945327714E-3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17.39861101295757</v>
      </c>
      <c r="D34" s="20">
        <f t="shared" si="0"/>
        <v>3.0807088591750433E-3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14.919250547914327</v>
      </c>
      <c r="D35" s="20">
        <f t="shared" si="0"/>
        <v>2.6416975068286664E-3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15.367350777137714</v>
      </c>
      <c r="D36" s="20">
        <f t="shared" si="0"/>
        <v>2.7210409868880089E-3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13.544470198648279</v>
      </c>
      <c r="D37" s="20">
        <f t="shared" si="0"/>
        <v>2.3982701436759727E-3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13.036742563192959</v>
      </c>
      <c r="D38" s="20">
        <f t="shared" si="0"/>
        <v>2.3083686553657685E-3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11.670620279599211</v>
      </c>
      <c r="D39" s="20">
        <f t="shared" si="0"/>
        <v>2.0664743444550101E-3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13.131027414227665</v>
      </c>
      <c r="D40" s="20">
        <f t="shared" si="0"/>
        <v>2.3250633314897584E-3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1.3864296609295899E-3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6.2429042702199107</v>
      </c>
      <c r="D42" s="20">
        <f t="shared" si="0"/>
        <v>1.1054083844925771E-3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5.3071683014190265</v>
      </c>
      <c r="D43" s="20">
        <f t="shared" si="0"/>
        <v>9.397210151510406E-4</v>
      </c>
    </row>
    <row r="44" spans="2:14">
      <c r="B44" s="22" t="s">
        <v>23</v>
      </c>
      <c r="C44" s="9">
        <f>[2]LUNA!J4</f>
        <v>5.3264896077778774</v>
      </c>
      <c r="D44" s="20">
        <f t="shared" si="0"/>
        <v>9.4314216869175816E-4</v>
      </c>
    </row>
    <row r="45" spans="2:14">
      <c r="B45" s="22" t="s">
        <v>36</v>
      </c>
      <c r="C45" s="9">
        <f>[2]GRT!$J$4</f>
        <v>7.1154065923018832</v>
      </c>
      <c r="D45" s="20">
        <f t="shared" si="0"/>
        <v>1.2598992016783228E-3</v>
      </c>
    </row>
    <row r="46" spans="2:14">
      <c r="B46" s="22" t="s">
        <v>35</v>
      </c>
      <c r="C46" s="9">
        <f>[2]AMP!$J$4</f>
        <v>3.6502009323088842</v>
      </c>
      <c r="D46" s="20">
        <f t="shared" si="0"/>
        <v>6.4632782131620421E-4</v>
      </c>
    </row>
    <row r="47" spans="2:14">
      <c r="B47" s="22" t="s">
        <v>63</v>
      </c>
      <c r="C47" s="10">
        <f>[2]ACE!$J$4</f>
        <v>3.4318103362179984</v>
      </c>
      <c r="D47" s="20">
        <f t="shared" si="0"/>
        <v>6.0765819167527219E-4</v>
      </c>
    </row>
    <row r="48" spans="2:14">
      <c r="B48" s="22" t="s">
        <v>61</v>
      </c>
      <c r="C48" s="10">
        <f>[2]SEI!$J$4</f>
        <v>3.6710131220593674</v>
      </c>
      <c r="D48" s="20">
        <f t="shared" si="0"/>
        <v>6.5001296016409238E-4</v>
      </c>
    </row>
    <row r="49" spans="2:4">
      <c r="B49" s="22" t="s">
        <v>39</v>
      </c>
      <c r="C49" s="9">
        <f>[2]SHPING!$J$4</f>
        <v>3.2286041159302923</v>
      </c>
      <c r="D49" s="20">
        <f t="shared" si="0"/>
        <v>5.7167720430716649E-4</v>
      </c>
    </row>
    <row r="50" spans="2:4">
      <c r="B50" s="22" t="s">
        <v>49</v>
      </c>
      <c r="C50" s="9">
        <f>[2]KAVA!$J$4</f>
        <v>2.2656830907742891</v>
      </c>
      <c r="D50" s="20">
        <f t="shared" si="0"/>
        <v>4.0117627577472575E-4</v>
      </c>
    </row>
    <row r="51" spans="2:4">
      <c r="B51" s="7" t="s">
        <v>25</v>
      </c>
      <c r="C51" s="1">
        <f>[2]POLIS!J4</f>
        <v>2.5602551951997814</v>
      </c>
      <c r="D51" s="20">
        <f t="shared" si="0"/>
        <v>4.5333508840026228E-4</v>
      </c>
    </row>
    <row r="52" spans="2:4">
      <c r="B52" s="22" t="s">
        <v>62</v>
      </c>
      <c r="C52" s="10">
        <f>[2]MEME!$J$4</f>
        <v>1.7669623346107062</v>
      </c>
      <c r="D52" s="20">
        <f>C52/$C$7</f>
        <v>3.1286960286713638E-4</v>
      </c>
    </row>
    <row r="53" spans="2:4">
      <c r="B53" s="22" t="s">
        <v>42</v>
      </c>
      <c r="C53" s="9">
        <f>[2]TRX!$J$4</f>
        <v>1.2683090134534118</v>
      </c>
      <c r="D53" s="20">
        <f>C53/$C$7</f>
        <v>2.2457487043118216E-4</v>
      </c>
    </row>
    <row r="54" spans="2:4">
      <c r="B54" s="7" t="s">
        <v>27</v>
      </c>
      <c r="C54" s="1">
        <f>[2]ATLAS!O47</f>
        <v>0.52695130290522485</v>
      </c>
      <c r="D54" s="20">
        <f>C54/$C$7</f>
        <v>9.3305353283945909E-5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2024-02-19T10:15:57Z</dcterms:modified>
</cp:coreProperties>
</file>