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2" l="1"/>
  <c r="C48" l="1"/>
  <c r="C44" l="1"/>
  <c r="C16" l="1"/>
  <c r="C32" l="1"/>
  <c r="C19"/>
  <c r="C43" l="1"/>
  <c r="C17" l="1"/>
  <c r="C38" l="1"/>
  <c r="C35"/>
  <c r="C36" l="1"/>
  <c r="C25" l="1"/>
  <c r="C34" l="1"/>
  <c r="C50" l="1"/>
  <c r="C18" l="1"/>
  <c r="C39" l="1"/>
  <c r="C14"/>
  <c r="C40" l="1"/>
  <c r="C21"/>
  <c r="C31"/>
  <c r="C33"/>
  <c r="C22"/>
  <c r="C26" l="1"/>
  <c r="C47"/>
  <c r="C27"/>
  <c r="C24" l="1"/>
  <c r="C49" l="1"/>
  <c r="C13"/>
  <c r="C12" l="1"/>
  <c r="C23" l="1"/>
  <c r="C15" l="1"/>
  <c r="C7" l="1"/>
  <c r="D15" s="1"/>
  <c r="D22" l="1"/>
  <c r="D47"/>
  <c r="D25"/>
  <c r="D20"/>
  <c r="D44"/>
  <c r="D18"/>
  <c r="D41"/>
  <c r="D27"/>
  <c r="D28"/>
  <c r="D13"/>
  <c r="N9"/>
  <c r="D30"/>
  <c r="D17"/>
  <c r="D46"/>
  <c r="D14"/>
  <c r="D26"/>
  <c r="D7"/>
  <c r="E7" s="1"/>
  <c r="D19"/>
  <c r="D50"/>
  <c r="D24"/>
  <c r="D37"/>
  <c r="D43"/>
  <c r="N8"/>
  <c r="Q3"/>
  <c r="D34"/>
  <c r="D21"/>
  <c r="D31"/>
  <c r="D38"/>
  <c r="D45"/>
  <c r="D32"/>
  <c r="D48"/>
  <c r="D16"/>
  <c r="M9"/>
  <c r="M8"/>
  <c r="D12"/>
  <c r="D49"/>
  <c r="D39"/>
  <c r="D40"/>
  <c r="D35"/>
  <c r="D33"/>
  <c r="D29"/>
  <c r="D36"/>
  <c r="D42"/>
  <c r="D2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<sst xmlns="http://schemas.openxmlformats.org/spreadsheetml/2006/main" count="92" uniqueCount="59">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</sst>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911.42493722741574</c:v>
                </c:pt>
                <c:pt idx="1">
                  <c:v>757.243980448147</c:v>
                </c:pt>
                <c:pt idx="2">
                  <c:v>759.43250186509295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911.42493722741574</v>
          </cell>
        </row>
      </sheetData>
      <sheetData sheetId="1">
        <row r="4">
          <cell r="J4">
            <v>757.243980448147</v>
          </cell>
        </row>
      </sheetData>
      <sheetData sheetId="2">
        <row r="2">
          <cell r="Y2">
            <v>61.33</v>
          </cell>
        </row>
      </sheetData>
      <sheetData sheetId="3">
        <row r="4">
          <cell r="J4">
            <v>0.99031833671600744</v>
          </cell>
        </row>
      </sheetData>
      <sheetData sheetId="4">
        <row r="46">
          <cell r="M46">
            <v>76.27000000000001</v>
          </cell>
          <cell r="O46">
            <v>0.67940895702430737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26.402116909659298</v>
          </cell>
        </row>
      </sheetData>
      <sheetData sheetId="8">
        <row r="4">
          <cell r="J4">
            <v>7.6942904376526009</v>
          </cell>
        </row>
      </sheetData>
      <sheetData sheetId="9">
        <row r="4">
          <cell r="J4">
            <v>20.565876779060794</v>
          </cell>
        </row>
      </sheetData>
      <sheetData sheetId="10">
        <row r="4">
          <cell r="J4">
            <v>11.439104819723966</v>
          </cell>
        </row>
      </sheetData>
      <sheetData sheetId="11">
        <row r="4">
          <cell r="J4">
            <v>29.070376826218283</v>
          </cell>
        </row>
      </sheetData>
      <sheetData sheetId="12">
        <row r="4">
          <cell r="J4">
            <v>2.0862284826472499</v>
          </cell>
        </row>
      </sheetData>
      <sheetData sheetId="13">
        <row r="4">
          <cell r="J4">
            <v>127.12519175826904</v>
          </cell>
        </row>
      </sheetData>
      <sheetData sheetId="14">
        <row r="4">
          <cell r="J4">
            <v>4.1659058831865892</v>
          </cell>
        </row>
      </sheetData>
      <sheetData sheetId="15">
        <row r="4">
          <cell r="J4">
            <v>26.420334087291319</v>
          </cell>
        </row>
      </sheetData>
      <sheetData sheetId="16">
        <row r="4">
          <cell r="J4">
            <v>4.3147331298731455</v>
          </cell>
        </row>
      </sheetData>
      <sheetData sheetId="17">
        <row r="4">
          <cell r="J4">
            <v>4.9677099969696954</v>
          </cell>
        </row>
      </sheetData>
      <sheetData sheetId="18">
        <row r="4">
          <cell r="J4">
            <v>8.7133025450125743</v>
          </cell>
        </row>
      </sheetData>
      <sheetData sheetId="19">
        <row r="4">
          <cell r="J4">
            <v>5.3934963823241073</v>
          </cell>
        </row>
      </sheetData>
      <sheetData sheetId="20">
        <row r="4">
          <cell r="J4">
            <v>10.819699149220028</v>
          </cell>
        </row>
      </sheetData>
      <sheetData sheetId="21">
        <row r="4">
          <cell r="J4">
            <v>1.451943586244943</v>
          </cell>
        </row>
      </sheetData>
      <sheetData sheetId="22">
        <row r="4">
          <cell r="J4">
            <v>31.969286126135309</v>
          </cell>
        </row>
      </sheetData>
      <sheetData sheetId="23">
        <row r="4">
          <cell r="J4">
            <v>32.381717475845242</v>
          </cell>
        </row>
      </sheetData>
      <sheetData sheetId="24">
        <row r="4">
          <cell r="J4">
            <v>25.862907383123225</v>
          </cell>
        </row>
      </sheetData>
      <sheetData sheetId="25">
        <row r="4">
          <cell r="J4">
            <v>23.996990455292035</v>
          </cell>
        </row>
      </sheetData>
      <sheetData sheetId="26">
        <row r="4">
          <cell r="J4">
            <v>3.5088475544234212</v>
          </cell>
        </row>
      </sheetData>
      <sheetData sheetId="27">
        <row r="4">
          <cell r="J4">
            <v>125.97819396447663</v>
          </cell>
        </row>
      </sheetData>
      <sheetData sheetId="28">
        <row r="4">
          <cell r="J4">
            <v>0.7120218671896954</v>
          </cell>
        </row>
      </sheetData>
      <sheetData sheetId="29">
        <row r="4">
          <cell r="J4">
            <v>6.6028215851997354</v>
          </cell>
        </row>
      </sheetData>
      <sheetData sheetId="30">
        <row r="4">
          <cell r="J4">
            <v>22.498352053745986</v>
          </cell>
        </row>
      </sheetData>
      <sheetData sheetId="31">
        <row r="4">
          <cell r="J4">
            <v>2.9408126864217197</v>
          </cell>
        </row>
      </sheetData>
      <sheetData sheetId="32">
        <row r="4">
          <cell r="J4">
            <v>2.7709976436476746</v>
          </cell>
        </row>
      </sheetData>
      <sheetData sheetId="33">
        <row r="4">
          <cell r="J4">
            <v>1.8704997832615586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12.32</v>
      </c>
      <c r="P2" t="s">
        <v>8</v>
      </c>
      <c r="Q2" s="10">
        <f>N2+K2+H2</f>
        <v>44.216000000000001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1.8040166231587301E-2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2450.9751979214197</v>
      </c>
      <c r="D7" s="20">
        <f>(C7*[1]Feuil1!$K$2-C4)/C4</f>
        <v>1.7855816889895227E-4</v>
      </c>
      <c r="E7" s="32">
        <f>C7-C7/(1+D7)</f>
        <v>0.43756351281763273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911.42493722741574</v>
      </c>
    </row>
    <row r="9" spans="2:20">
      <c r="M9" s="17" t="str">
        <f>IF(C13&gt;C7*[2]Params!F8,B13,"Others")</f>
        <v>BTC</v>
      </c>
      <c r="N9" s="18">
        <f>IF(C13&gt;C7*0.1,C13,C7)</f>
        <v>757.243980448147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759.43250186509295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911.42493722741574</v>
      </c>
      <c r="D12" s="30">
        <f>C12/$C$7</f>
        <v>0.37186216245695225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757.243980448147</v>
      </c>
      <c r="D13" s="30">
        <f t="shared" ref="D13:D50" si="0">C13/$C$7</f>
        <v>0.30895619877766911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127.12519175826904</v>
      </c>
      <c r="D14" s="30">
        <f t="shared" si="0"/>
        <v>5.1867188156811683E-2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125.97819396447663</v>
      </c>
      <c r="D15" s="30">
        <f t="shared" si="0"/>
        <v>5.139921206518696E-2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3.1118225947239998E-2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61.33</v>
      </c>
      <c r="D17" s="30">
        <f t="shared" si="0"/>
        <v>2.5022693029293677E-2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32.381717475845242</v>
      </c>
      <c r="D18" s="30">
        <f>C18/$C$7</f>
        <v>1.3211768729160116E-2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31.969286126135309</v>
      </c>
      <c r="D19" s="30">
        <f>C19/$C$7</f>
        <v>1.3043496381867619E-2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6.3607334799720919E-3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29.070376826218283</v>
      </c>
      <c r="D21" s="30">
        <f t="shared" si="0"/>
        <v>1.1860738880944932E-2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26.402116909659298</v>
      </c>
      <c r="D22" s="30">
        <f t="shared" si="0"/>
        <v>1.0772086527864478E-2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25.862907383123225</v>
      </c>
      <c r="D23" s="30">
        <f t="shared" si="0"/>
        <v>1.0552088574807526E-2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26.420334087291319</v>
      </c>
      <c r="D24" s="30">
        <f t="shared" si="0"/>
        <v>1.0779519152089917E-2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23.996990455292035</v>
      </c>
      <c r="D25" s="30">
        <f t="shared" si="0"/>
        <v>9.7907928548779215E-3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22.498352053745986</v>
      </c>
      <c r="D26" s="30">
        <f t="shared" si="0"/>
        <v>9.1793470912418847E-3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20.565876779060794</v>
      </c>
      <c r="D27" s="30">
        <f t="shared" si="0"/>
        <v>8.3908955082458384E-3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8.1600172931008234E-3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6.6528620990651023E-3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12.32</v>
      </c>
      <c r="D30" s="30">
        <f t="shared" si="0"/>
        <v>5.0265706525501079E-3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11.439104819723966</v>
      </c>
      <c r="D31" s="30">
        <f t="shared" si="0"/>
        <v>4.6671646573270276E-3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10.819699149220028</v>
      </c>
      <c r="D32" s="30">
        <f t="shared" si="0"/>
        <v>4.4144466081891855E-3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7.6942904376526009</v>
      </c>
      <c r="D33" s="30">
        <f t="shared" si="0"/>
        <v>3.1392771514692766E-3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8.7133025450125743</v>
      </c>
      <c r="D34" s="30">
        <f t="shared" si="0"/>
        <v>3.5550349723661012E-3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6.6028215851997354</v>
      </c>
      <c r="D35" s="30">
        <f t="shared" si="0"/>
        <v>2.6939569159244617E-3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5.3934963823241073</v>
      </c>
      <c r="D36" s="30">
        <f t="shared" si="0"/>
        <v>2.2005511875020723E-3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2.2032046691372225E-3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4.9677099969696954</v>
      </c>
      <c r="D38" s="30">
        <f t="shared" si="0"/>
        <v>2.0268299741191278E-3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4.3147331298731455</v>
      </c>
      <c r="D39" s="30">
        <f t="shared" si="0"/>
        <v>1.7604148477439955E-3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4.1659058831865892</v>
      </c>
      <c r="D40" s="30">
        <f t="shared" si="0"/>
        <v>1.6996932024116514E-3</v>
      </c>
    </row>
    <row r="41" spans="2:14">
      <c r="B41" s="22" t="s">
        <v>56</v>
      </c>
      <c r="C41" s="9">
        <f>[2]SHIB!$J$4</f>
        <v>3.5088475544234212</v>
      </c>
      <c r="D41" s="30">
        <f t="shared" si="0"/>
        <v>1.4316128361474825E-3</v>
      </c>
    </row>
    <row r="42" spans="2:14">
      <c r="B42" s="22" t="s">
        <v>37</v>
      </c>
      <c r="C42" s="9">
        <f>[2]GRT!$J$4</f>
        <v>2.9408126864217197</v>
      </c>
      <c r="D42" s="30">
        <f t="shared" si="0"/>
        <v>1.1998541188485761E-3</v>
      </c>
    </row>
    <row r="43" spans="2:14">
      <c r="B43" s="22" t="s">
        <v>50</v>
      </c>
      <c r="C43" s="9">
        <f>[2]KAVA!$J$4</f>
        <v>2.7709976436476746</v>
      </c>
      <c r="D43" s="30">
        <f t="shared" si="0"/>
        <v>1.130569434565333E-3</v>
      </c>
    </row>
    <row r="44" spans="2:14">
      <c r="B44" s="22" t="s">
        <v>36</v>
      </c>
      <c r="C44" s="9">
        <f>[2]AMP!$J$4</f>
        <v>2.0862284826472499</v>
      </c>
      <c r="D44" s="30">
        <f t="shared" si="0"/>
        <v>8.5118302478805262E-4</v>
      </c>
    </row>
    <row r="45" spans="2:14">
      <c r="B45" s="22" t="s">
        <v>40</v>
      </c>
      <c r="C45" s="9">
        <f>[2]SHPING!$J$4</f>
        <v>1.8704997832615586</v>
      </c>
      <c r="D45" s="30">
        <f t="shared" si="0"/>
        <v>7.6316552890778313E-4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6.922932559411401E-4</v>
      </c>
    </row>
    <row r="47" spans="2:14">
      <c r="B47" s="22" t="s">
        <v>23</v>
      </c>
      <c r="C47" s="9">
        <f>[2]LUNA!J4</f>
        <v>1.451943586244943</v>
      </c>
      <c r="D47" s="30">
        <f t="shared" si="0"/>
        <v>5.9239423861827812E-4</v>
      </c>
    </row>
    <row r="48" spans="2:14">
      <c r="B48" s="7" t="s">
        <v>25</v>
      </c>
      <c r="C48" s="1">
        <f>[2]POLIS!J4</f>
        <v>0.99031833671600744</v>
      </c>
      <c r="D48" s="30">
        <f t="shared" si="0"/>
        <v>4.0405073766387327E-4</v>
      </c>
    </row>
    <row r="49" spans="2:4">
      <c r="B49" s="22" t="s">
        <v>43</v>
      </c>
      <c r="C49" s="9">
        <f>[2]TRX!$J$4</f>
        <v>0.7120218671896954</v>
      </c>
      <c r="D49" s="30">
        <f t="shared" si="0"/>
        <v>2.9050553746669261E-4</v>
      </c>
    </row>
    <row r="50" spans="2:4">
      <c r="B50" s="7" t="s">
        <v>28</v>
      </c>
      <c r="C50" s="1">
        <f>[2]ATLAS!O46</f>
        <v>0.67940895702430737</v>
      </c>
      <c r="D50" s="30">
        <f t="shared" si="0"/>
        <v>2.7719944192029712E-4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2023-06-08T08:09:07Z</dcterms:modified>
</cp:coreProperties>
</file>