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8" l="1"/>
  <c r="C12" l="1"/>
  <c r="C13" l="1"/>
  <c r="C14" l="1"/>
  <c r="C46" l="1"/>
  <c r="C49" l="1"/>
  <c r="C32" l="1"/>
  <c r="C7" s="1"/>
  <c r="D46" s="1"/>
  <c r="D38"/>
  <c r="D51"/>
  <c r="D20"/>
  <c r="N9"/>
  <c r="D35"/>
  <c r="M9"/>
  <c r="D34"/>
  <c r="D27"/>
  <c r="D24"/>
  <c r="D42"/>
  <c r="D53"/>
  <c r="D45"/>
  <c r="D54"/>
  <c r="Q3"/>
  <c r="D22"/>
  <c r="M8"/>
  <c r="D19"/>
  <c r="D52"/>
  <c r="D23"/>
  <c r="D15"/>
  <c r="D36"/>
  <c r="D12"/>
  <c r="D30"/>
  <c r="D39"/>
  <c r="D40"/>
  <c r="D16"/>
  <c r="D18"/>
  <c r="D41"/>
  <c r="D50"/>
  <c r="D25"/>
  <c r="D32"/>
  <c r="D17"/>
  <c r="N8"/>
  <c r="D7"/>
  <c r="E7" s="1"/>
  <c r="D33"/>
  <c r="D21"/>
  <c r="D31"/>
  <c r="D49"/>
  <c r="D47" l="1"/>
  <c r="D28"/>
  <c r="D13"/>
  <c r="D26"/>
  <c r="D29"/>
  <c r="D43"/>
  <c r="D37"/>
  <c r="D48"/>
  <c r="D44"/>
  <c r="D14"/>
  <c r="N10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<sst xmlns="http://schemas.openxmlformats.org/spreadsheetml/2006/main" count="112" uniqueCount="68">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</sst>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2055.3178973319809</c:v>
                </c:pt>
                <c:pt idx="1">
                  <c:v>1376.577220307473</c:v>
                </c:pt>
                <c:pt idx="2">
                  <c:v>441.50876027352058</c:v>
                </c:pt>
                <c:pt idx="3">
                  <c:v>404.32</c:v>
                </c:pt>
                <c:pt idx="4">
                  <c:v>1506.2426116053791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2055.3178973319809</v>
          </cell>
        </row>
      </sheetData>
      <sheetData sheetId="1">
        <row r="4">
          <cell r="J4">
            <v>1376.577220307473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2.5810415157076281</v>
          </cell>
        </row>
      </sheetData>
      <sheetData sheetId="4">
        <row r="47">
          <cell r="M47">
            <v>128.25</v>
          </cell>
          <cell r="O47">
            <v>0.582082541872186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3.2447513376585246</v>
          </cell>
        </row>
      </sheetData>
      <sheetData sheetId="7">
        <row r="4">
          <cell r="J4">
            <v>49.164484254302373</v>
          </cell>
        </row>
      </sheetData>
      <sheetData sheetId="8">
        <row r="4">
          <cell r="J4">
            <v>13.646764099636231</v>
          </cell>
        </row>
      </sheetData>
      <sheetData sheetId="9">
        <row r="4">
          <cell r="J4">
            <v>2.790117325828616</v>
          </cell>
        </row>
      </sheetData>
      <sheetData sheetId="10">
        <row r="4">
          <cell r="J4">
            <v>32.290883465555439</v>
          </cell>
        </row>
      </sheetData>
      <sheetData sheetId="11">
        <row r="4">
          <cell r="J4">
            <v>12.72542057448082</v>
          </cell>
        </row>
      </sheetData>
      <sheetData sheetId="12">
        <row r="4">
          <cell r="J4">
            <v>59.212133234388332</v>
          </cell>
        </row>
      </sheetData>
      <sheetData sheetId="13">
        <row r="4">
          <cell r="J4">
            <v>294.24160342843567</v>
          </cell>
        </row>
      </sheetData>
      <sheetData sheetId="14">
        <row r="4">
          <cell r="J4">
            <v>5.2878584361575642</v>
          </cell>
        </row>
      </sheetData>
      <sheetData sheetId="15">
        <row r="4">
          <cell r="J4">
            <v>54.304234572790115</v>
          </cell>
        </row>
      </sheetData>
      <sheetData sheetId="16">
        <row r="4">
          <cell r="J4">
            <v>5.994631766746525</v>
          </cell>
        </row>
      </sheetData>
      <sheetData sheetId="17">
        <row r="4">
          <cell r="J4">
            <v>7.8332845336105317</v>
          </cell>
        </row>
      </sheetData>
      <sheetData sheetId="18">
        <row r="4">
          <cell r="J4">
            <v>13.863858549514235</v>
          </cell>
        </row>
      </sheetData>
      <sheetData sheetId="19">
        <row r="4">
          <cell r="J4">
            <v>2.3469865330075921</v>
          </cell>
        </row>
      </sheetData>
      <sheetData sheetId="20">
        <row r="4">
          <cell r="J4">
            <v>20.375149565157059</v>
          </cell>
        </row>
      </sheetData>
      <sheetData sheetId="21">
        <row r="4">
          <cell r="J4">
            <v>13.105187341557921</v>
          </cell>
        </row>
      </sheetData>
      <sheetData sheetId="22">
        <row r="4">
          <cell r="J4">
            <v>11.514451016359256</v>
          </cell>
        </row>
      </sheetData>
      <sheetData sheetId="23">
        <row r="4">
          <cell r="J4">
            <v>5.1336227047955409</v>
          </cell>
        </row>
      </sheetData>
      <sheetData sheetId="24">
        <row r="4">
          <cell r="J4">
            <v>52.931913322352258</v>
          </cell>
        </row>
      </sheetData>
      <sheetData sheetId="25">
        <row r="4">
          <cell r="J4">
            <v>63.825168665042384</v>
          </cell>
        </row>
      </sheetData>
      <sheetData sheetId="26">
        <row r="4">
          <cell r="J4">
            <v>1.8321561493783234</v>
          </cell>
        </row>
      </sheetData>
      <sheetData sheetId="27">
        <row r="4">
          <cell r="J4">
            <v>45.259354727761952</v>
          </cell>
        </row>
      </sheetData>
      <sheetData sheetId="28">
        <row r="4">
          <cell r="J4">
            <v>66.081687483674514</v>
          </cell>
        </row>
      </sheetData>
      <sheetData sheetId="29">
        <row r="4">
          <cell r="J4">
            <v>3.1434792397830011</v>
          </cell>
        </row>
      </sheetData>
      <sheetData sheetId="30">
        <row r="4">
          <cell r="J4">
            <v>14.74451694919761</v>
          </cell>
        </row>
      </sheetData>
      <sheetData sheetId="31">
        <row r="4">
          <cell r="J4">
            <v>3.1583465630814125</v>
          </cell>
        </row>
      </sheetData>
      <sheetData sheetId="32">
        <row r="4">
          <cell r="J4">
            <v>441.50876027352058</v>
          </cell>
        </row>
      </sheetData>
      <sheetData sheetId="33">
        <row r="4">
          <cell r="J4">
            <v>1.2881993988266001</v>
          </cell>
        </row>
      </sheetData>
      <sheetData sheetId="34">
        <row r="4">
          <cell r="J4">
            <v>18.944867684084389</v>
          </cell>
        </row>
      </sheetData>
      <sheetData sheetId="35">
        <row r="4">
          <cell r="J4">
            <v>16.849708138049593</v>
          </cell>
        </row>
      </sheetData>
      <sheetData sheetId="36">
        <row r="4">
          <cell r="J4">
            <v>21.139304877351794</v>
          </cell>
        </row>
      </sheetData>
      <sheetData sheetId="37">
        <row r="4">
          <cell r="J4">
            <v>22.948694942566654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0.12139074478947526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5783.9664895183569</v>
      </c>
      <c r="D7" s="20">
        <f>(C7*[1]Feuil1!$K$2-C4)/C4</f>
        <v>0.94064521165459103</v>
      </c>
      <c r="E7" s="31">
        <f>C7-C7/(1+D7)</f>
        <v>2803.5317069096614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2055.3178973319809</v>
      </c>
    </row>
    <row r="9" spans="2:20">
      <c r="M9" s="17" t="str">
        <f>IF(C13&gt;C7*Params!F8,B13,"Others")</f>
        <v>BTC</v>
      </c>
      <c r="N9" s="18">
        <f>IF(C13&gt;C7*0.1,C13,C7)</f>
        <v>1376.577220307473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441.50876027352058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2055.3178973319809</v>
      </c>
      <c r="D12" s="20">
        <f>C12/$C$7</f>
        <v>0.35534747669382361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1506.2426116053791</v>
      </c>
    </row>
    <row r="13" spans="2:20">
      <c r="B13" s="7" t="s">
        <v>4</v>
      </c>
      <c r="C13" s="1">
        <f>[2]BTC!J4</f>
        <v>1376.577220307473</v>
      </c>
      <c r="D13" s="20">
        <f t="shared" ref="D13:D51" si="0">C13/$C$7</f>
        <v>0.23799882361042232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441.50876027352058</v>
      </c>
      <c r="D14" s="20">
        <f t="shared" si="0"/>
        <v>7.633321546271371E-2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6.9903586186521732E-2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4.6431804279413028E-2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294.24160342843567</v>
      </c>
      <c r="D17" s="20">
        <f t="shared" si="0"/>
        <v>5.0871941246834196E-2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2.2173364979277334E-2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1.4983950343371299E-2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59.212133234388332</v>
      </c>
      <c r="D20" s="20">
        <f t="shared" si="0"/>
        <v>1.0237288432028771E-2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63.825168665042384</v>
      </c>
      <c r="D21" s="20">
        <f t="shared" si="0"/>
        <v>1.1034844130011072E-2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66.081687483674514</v>
      </c>
      <c r="D22" s="20">
        <f t="shared" si="0"/>
        <v>1.1424977583017994E-2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5.0553543235405006E-3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54.304234572790115</v>
      </c>
      <c r="D24" s="20">
        <f t="shared" si="0"/>
        <v>9.3887533185400846E-3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52.931913322352258</v>
      </c>
      <c r="D25" s="20">
        <f t="shared" si="0"/>
        <v>9.151490316943383E-3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7.4879410312085884E-3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49.164484254302373</v>
      </c>
      <c r="D27" s="20">
        <f t="shared" si="0"/>
        <v>8.5001329698914628E-3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45.259354727761952</v>
      </c>
      <c r="D28" s="20">
        <f t="shared" si="0"/>
        <v>7.8249683516978322E-3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21.139304877351794</v>
      </c>
      <c r="D29" s="20">
        <f t="shared" si="0"/>
        <v>3.6548110912572227E-3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32.290883465555439</v>
      </c>
      <c r="D30" s="20">
        <f t="shared" si="0"/>
        <v>5.5828268583631383E-3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22.948694942566654</v>
      </c>
      <c r="D31" s="20">
        <f t="shared" si="0"/>
        <v>3.9676396784376318E-3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18.944867684084389</v>
      </c>
      <c r="D32" s="20">
        <f t="shared" si="0"/>
        <v>3.2754110381545396E-3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20.375149565157059</v>
      </c>
      <c r="D33" s="20">
        <f t="shared" si="0"/>
        <v>3.5226949537278079E-3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16.849708138049593</v>
      </c>
      <c r="D34" s="20">
        <f t="shared" si="0"/>
        <v>2.9131752697019349E-3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14.74451694919761</v>
      </c>
      <c r="D35" s="20">
        <f t="shared" si="0"/>
        <v>2.5492051131204632E-3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13.863858549514235</v>
      </c>
      <c r="D36" s="20">
        <f t="shared" si="0"/>
        <v>2.3969465546935954E-3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13.105187341557921</v>
      </c>
      <c r="D37" s="20">
        <f t="shared" si="0"/>
        <v>2.2657785734594075E-3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12.72542057448082</v>
      </c>
      <c r="D38" s="20">
        <f t="shared" si="0"/>
        <v>2.2001200383061853E-3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11.514451016359256</v>
      </c>
      <c r="D39" s="20">
        <f t="shared" si="0"/>
        <v>1.9907534106958645E-3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13.646764099636231</v>
      </c>
      <c r="D40" s="20">
        <f t="shared" si="0"/>
        <v>2.35941271865367E-3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1.3537422829453531E-3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5.994631766746525</v>
      </c>
      <c r="D42" s="20">
        <f t="shared" si="0"/>
        <v>1.0364222852276086E-3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5.2878584361575642</v>
      </c>
      <c r="D43" s="20">
        <f t="shared" si="0"/>
        <v>9.1422701804033018E-4</v>
      </c>
    </row>
    <row r="44" spans="2:14">
      <c r="B44" s="22" t="s">
        <v>23</v>
      </c>
      <c r="C44" s="9">
        <f>[2]LUNA!J4</f>
        <v>5.1336227047955409</v>
      </c>
      <c r="D44" s="20">
        <f t="shared" si="0"/>
        <v>8.8756093488761352E-4</v>
      </c>
    </row>
    <row r="45" spans="2:14">
      <c r="B45" s="22" t="s">
        <v>36</v>
      </c>
      <c r="C45" s="9">
        <f>[2]GRT!$J$4</f>
        <v>7.8332845336105317</v>
      </c>
      <c r="D45" s="20">
        <f t="shared" si="0"/>
        <v>1.3543101516590608E-3</v>
      </c>
    </row>
    <row r="46" spans="2:14">
      <c r="B46" s="22" t="s">
        <v>35</v>
      </c>
      <c r="C46" s="9">
        <f>[2]AMP!$J$4</f>
        <v>2.790117325828616</v>
      </c>
      <c r="D46" s="20">
        <f t="shared" si="0"/>
        <v>4.8238822456610653E-4</v>
      </c>
    </row>
    <row r="47" spans="2:14">
      <c r="B47" s="22" t="s">
        <v>63</v>
      </c>
      <c r="C47" s="10">
        <f>[2]ACE!$J$4</f>
        <v>3.2447513376585246</v>
      </c>
      <c r="D47" s="20">
        <f t="shared" si="0"/>
        <v>5.6099068753918762E-4</v>
      </c>
    </row>
    <row r="48" spans="2:14">
      <c r="B48" s="22" t="s">
        <v>61</v>
      </c>
      <c r="C48" s="10">
        <f>[2]SEI!$J$4</f>
        <v>3.1434792397830011</v>
      </c>
      <c r="D48" s="20">
        <f t="shared" si="0"/>
        <v>5.4348157885761978E-4</v>
      </c>
    </row>
    <row r="49" spans="2:4">
      <c r="B49" s="22" t="s">
        <v>39</v>
      </c>
      <c r="C49" s="9">
        <f>[2]SHPING!$J$4</f>
        <v>3.1583465630814125</v>
      </c>
      <c r="D49" s="20">
        <f t="shared" si="0"/>
        <v>5.460520161734918E-4</v>
      </c>
    </row>
    <row r="50" spans="2:4">
      <c r="B50" s="22" t="s">
        <v>49</v>
      </c>
      <c r="C50" s="9">
        <f>[2]KAVA!$J$4</f>
        <v>2.3469865330075921</v>
      </c>
      <c r="D50" s="20">
        <f t="shared" si="0"/>
        <v>4.0577457308246448E-4</v>
      </c>
    </row>
    <row r="51" spans="2:4">
      <c r="B51" s="7" t="s">
        <v>25</v>
      </c>
      <c r="C51" s="1">
        <f>[2]POLIS!J4</f>
        <v>2.5810415157076281</v>
      </c>
      <c r="D51" s="20">
        <f t="shared" si="0"/>
        <v>4.4624074506395642E-4</v>
      </c>
    </row>
    <row r="52" spans="2:4">
      <c r="B52" s="22" t="s">
        <v>62</v>
      </c>
      <c r="C52" s="10">
        <f>[2]MEME!$J$4</f>
        <v>1.8321561493783234</v>
      </c>
      <c r="D52" s="20">
        <f>C52/$C$7</f>
        <v>3.167646549644673E-4</v>
      </c>
    </row>
    <row r="53" spans="2:4">
      <c r="B53" s="22" t="s">
        <v>42</v>
      </c>
      <c r="C53" s="9">
        <f>[2]TRX!$J$4</f>
        <v>1.2881993988266001</v>
      </c>
      <c r="D53" s="20">
        <f>C53/$C$7</f>
        <v>2.2271902874282924E-4</v>
      </c>
    </row>
    <row r="54" spans="2:4">
      <c r="B54" s="7" t="s">
        <v>27</v>
      </c>
      <c r="C54" s="1">
        <f>[2]ATLAS!O47</f>
        <v>0.582082541872186</v>
      </c>
      <c r="D54" s="20">
        <f>C54/$C$7</f>
        <v>1.0063726042103285E-4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2024-02-25T23:39:16Z</dcterms:modified>
</cp:coreProperties>
</file>