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20" l="1"/>
  <c r="C14" l="1"/>
  <c r="C13" l="1"/>
  <c r="C18" l="1"/>
  <c r="C12" l="1"/>
  <c r="C32" l="1"/>
  <c r="C7" l="1"/>
  <c r="D12" l="1"/>
  <c r="D45"/>
  <c r="D31"/>
  <c r="N9"/>
  <c r="D49"/>
  <c r="D24"/>
  <c r="D51"/>
  <c r="D52"/>
  <c r="D7"/>
  <c r="E7" s="1"/>
  <c r="D22"/>
  <c r="D35"/>
  <c r="D39"/>
  <c r="D14"/>
  <c r="D36"/>
  <c r="D28"/>
  <c r="D25"/>
  <c r="D37"/>
  <c r="D41"/>
  <c r="Q3"/>
  <c r="M9"/>
  <c r="D34"/>
  <c r="D21"/>
  <c r="D15"/>
  <c r="N8"/>
  <c r="D53"/>
  <c r="D44"/>
  <c r="D16"/>
  <c r="D46"/>
  <c r="D19"/>
  <c r="D43"/>
  <c r="D17"/>
  <c r="D47"/>
  <c r="D30"/>
  <c r="D27"/>
  <c r="D13"/>
  <c r="D20"/>
  <c r="D18"/>
  <c r="D54"/>
  <c r="D50"/>
  <c r="D26"/>
  <c r="D48"/>
  <c r="D23"/>
  <c r="D33"/>
  <c r="D42"/>
  <c r="D29"/>
  <c r="D40"/>
  <c r="D38"/>
  <c r="M8"/>
  <c r="D32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<sst xmlns="http://schemas.openxmlformats.org/spreadsheetml/2006/main" count="112" uniqueCount="68">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</sst>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1823.1290088396142</c:v>
                </c:pt>
                <c:pt idx="1">
                  <c:v>1363.0871726667431</c:v>
                </c:pt>
                <c:pt idx="2">
                  <c:v>461.83313983330686</c:v>
                </c:pt>
                <c:pt idx="3">
                  <c:v>395.81</c:v>
                </c:pt>
                <c:pt idx="4">
                  <c:v>1449.9563218895137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1823.1290088396142</v>
          </cell>
        </row>
      </sheetData>
      <sheetData sheetId="1">
        <row r="4">
          <cell r="J4">
            <v>1363.0871726667431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2.6945347095564318</v>
          </cell>
        </row>
      </sheetData>
      <sheetData sheetId="4">
        <row r="47">
          <cell r="M47">
            <v>128.25</v>
          </cell>
          <cell r="O47">
            <v>0.53184579100368268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3.2416958699331109</v>
          </cell>
        </row>
      </sheetData>
      <sheetData sheetId="7">
        <row r="4">
          <cell r="J4">
            <v>47.911240221042178</v>
          </cell>
        </row>
      </sheetData>
      <sheetData sheetId="8">
        <row r="4">
          <cell r="J4">
            <v>12.604020094123435</v>
          </cell>
        </row>
      </sheetData>
      <sheetData sheetId="9">
        <row r="4">
          <cell r="J4">
            <v>27.418545161896972</v>
          </cell>
        </row>
      </sheetData>
      <sheetData sheetId="10">
        <row r="4">
          <cell r="J4">
            <v>12.429063185562146</v>
          </cell>
        </row>
      </sheetData>
      <sheetData sheetId="11">
        <row r="4">
          <cell r="J4">
            <v>61.338778993609822</v>
          </cell>
        </row>
      </sheetData>
      <sheetData sheetId="12">
        <row r="4">
          <cell r="J4">
            <v>3.5382686072173253</v>
          </cell>
        </row>
      </sheetData>
      <sheetData sheetId="13">
        <row r="4">
          <cell r="J4">
            <v>265.73551022906486</v>
          </cell>
        </row>
      </sheetData>
      <sheetData sheetId="14">
        <row r="4">
          <cell r="J4">
            <v>5.2296855273798606</v>
          </cell>
        </row>
      </sheetData>
      <sheetData sheetId="15">
        <row r="4">
          <cell r="J4">
            <v>50.725234920452003</v>
          </cell>
        </row>
      </sheetData>
      <sheetData sheetId="16">
        <row r="4">
          <cell r="J4">
            <v>6.1127647163484982</v>
          </cell>
        </row>
      </sheetData>
      <sheetData sheetId="17">
        <row r="4">
          <cell r="J4">
            <v>5.1685975541037816</v>
          </cell>
        </row>
      </sheetData>
      <sheetData sheetId="18">
        <row r="4">
          <cell r="J4">
            <v>14.108584346996961</v>
          </cell>
        </row>
      </sheetData>
      <sheetData sheetId="19">
        <row r="4">
          <cell r="J4">
            <v>2.1825152870070386</v>
          </cell>
        </row>
      </sheetData>
      <sheetData sheetId="20">
        <row r="4">
          <cell r="J4">
            <v>18.575988696767439</v>
          </cell>
        </row>
      </sheetData>
      <sheetData sheetId="21">
        <row r="4">
          <cell r="J4">
            <v>13.195006582153704</v>
          </cell>
        </row>
      </sheetData>
      <sheetData sheetId="22">
        <row r="4">
          <cell r="J4">
            <v>11.4883396705495</v>
          </cell>
        </row>
      </sheetData>
      <sheetData sheetId="23">
        <row r="4">
          <cell r="J4">
            <v>5.249075897067665</v>
          </cell>
        </row>
      </sheetData>
      <sheetData sheetId="24">
        <row r="4">
          <cell r="J4">
            <v>50.53598497421271</v>
          </cell>
        </row>
      </sheetData>
      <sheetData sheetId="25">
        <row r="4">
          <cell r="J4">
            <v>58.777393126518007</v>
          </cell>
        </row>
      </sheetData>
      <sheetData sheetId="26">
        <row r="4">
          <cell r="J4">
            <v>1.6862313915862337</v>
          </cell>
        </row>
      </sheetData>
      <sheetData sheetId="27">
        <row r="4">
          <cell r="J4">
            <v>48.044886129223812</v>
          </cell>
        </row>
      </sheetData>
      <sheetData sheetId="28">
        <row r="4">
          <cell r="J4">
            <v>56.258395945889568</v>
          </cell>
        </row>
      </sheetData>
      <sheetData sheetId="29">
        <row r="4">
          <cell r="J4">
            <v>3.5397150376355508</v>
          </cell>
        </row>
      </sheetData>
      <sheetData sheetId="30">
        <row r="4">
          <cell r="J4">
            <v>14.868340177641478</v>
          </cell>
        </row>
      </sheetData>
      <sheetData sheetId="31">
        <row r="4">
          <cell r="J4">
            <v>2.9093274114157976</v>
          </cell>
        </row>
      </sheetData>
      <sheetData sheetId="32">
        <row r="4">
          <cell r="J4">
            <v>461.83313983330686</v>
          </cell>
        </row>
      </sheetData>
      <sheetData sheetId="33">
        <row r="4">
          <cell r="J4">
            <v>1.236824043349658</v>
          </cell>
        </row>
      </sheetData>
      <sheetData sheetId="34">
        <row r="4">
          <cell r="J4">
            <v>15.961517866028494</v>
          </cell>
        </row>
      </sheetData>
      <sheetData sheetId="35">
        <row r="4">
          <cell r="J4">
            <v>17.463913886176197</v>
          </cell>
        </row>
      </sheetData>
      <sheetData sheetId="36">
        <row r="4">
          <cell r="J4">
            <v>22.652626715479364</v>
          </cell>
        </row>
      </sheetData>
      <sheetData sheetId="37">
        <row r="4">
          <cell r="J4">
            <v>20.645202455854101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49.19+1</f>
        <v>50.19</v>
      </c>
      <c r="J2" t="s">
        <v>6</v>
      </c>
      <c r="K2" s="9">
        <f>17.52+249.13</f>
        <v>266.64999999999998</v>
      </c>
      <c r="M2" t="s">
        <v>58</v>
      </c>
      <c r="N2" s="9">
        <f>395.81</f>
        <v>395.81</v>
      </c>
      <c r="P2" t="s">
        <v>8</v>
      </c>
      <c r="Q2" s="10">
        <f>N2+K2+H2</f>
        <v>712.65000000000009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0.12971858654891372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5493.8156432291771</v>
      </c>
      <c r="D7" s="20">
        <f>(C7*[1]Feuil1!$K$2-C4)/C4</f>
        <v>0.86332915689392242</v>
      </c>
      <c r="E7" s="31">
        <f>C7-C7/(1+D7)</f>
        <v>2545.4285464549839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1823.1290088396142</v>
      </c>
    </row>
    <row r="9" spans="2:20">
      <c r="M9" s="17" t="str">
        <f>IF(C13&gt;C7*Params!F8,B13,"Others")</f>
        <v>BTC</v>
      </c>
      <c r="N9" s="18">
        <f>IF(C13&gt;C7*0.1,C13,C7)</f>
        <v>1363.0871726667431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461.83313983330686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395.81</v>
      </c>
    </row>
    <row r="12" spans="2:20">
      <c r="B12" s="7" t="s">
        <v>19</v>
      </c>
      <c r="C12" s="1">
        <f>[2]ETH!J4</f>
        <v>1823.1290088396142</v>
      </c>
      <c r="D12" s="20">
        <f>C12/$C$7</f>
        <v>0.33185114449308462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1449.9563218895137</v>
      </c>
    </row>
    <row r="13" spans="2:20">
      <c r="B13" s="7" t="s">
        <v>4</v>
      </c>
      <c r="C13" s="1">
        <f>[2]BTC!J4</f>
        <v>1363.0871726667431</v>
      </c>
      <c r="D13" s="20">
        <f t="shared" ref="D13:D51" si="0">C13/$C$7</f>
        <v>0.24811301674213848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461.83313983330686</v>
      </c>
      <c r="D14" s="20">
        <f t="shared" si="0"/>
        <v>8.406418595470902E-2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395.81</v>
      </c>
      <c r="D15" s="20">
        <f t="shared" si="0"/>
        <v>7.2046465645022845E-2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4.8536393886575227E-2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265.73551022906486</v>
      </c>
      <c r="D17" s="20">
        <f t="shared" si="0"/>
        <v>4.8369935848970314E-2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2.3344430961759886E-2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1.2680925460709074E-2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61.338778993609822</v>
      </c>
      <c r="D20" s="20">
        <f t="shared" si="0"/>
        <v>1.1165059582806799E-2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58.777393126518007</v>
      </c>
      <c r="D21" s="20">
        <f t="shared" si="0"/>
        <v>1.0698828818356489E-2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56.258395945889568</v>
      </c>
      <c r="D22" s="20">
        <f t="shared" si="0"/>
        <v>1.0240313763572486E-2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50.19</v>
      </c>
      <c r="D23" s="20">
        <f t="shared" si="0"/>
        <v>9.1357270173156226E-3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50.725234920452003</v>
      </c>
      <c r="D24" s="20">
        <f t="shared" si="0"/>
        <v>9.2331520048307483E-3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50.53598497421271</v>
      </c>
      <c r="D25" s="20">
        <f t="shared" si="0"/>
        <v>9.1987041895909821E-3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7.8834097852149756E-3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47.911240221042178</v>
      </c>
      <c r="D27" s="20">
        <f t="shared" si="0"/>
        <v>8.7209406599018519E-3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48.044886129223812</v>
      </c>
      <c r="D28" s="20">
        <f t="shared" si="0"/>
        <v>8.7452672694680739E-3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22.652626715479364</v>
      </c>
      <c r="D29" s="20">
        <f t="shared" si="0"/>
        <v>4.1232957540898686E-3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27.418545161896972</v>
      </c>
      <c r="D30" s="20">
        <f t="shared" si="0"/>
        <v>4.9908018292693906E-3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20.645202455854101</v>
      </c>
      <c r="D31" s="20">
        <f t="shared" si="0"/>
        <v>3.7578986621617286E-3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15.961517866028494</v>
      </c>
      <c r="D32" s="20">
        <f t="shared" si="0"/>
        <v>2.9053610282136384E-3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18.575988696767439</v>
      </c>
      <c r="D33" s="20">
        <f t="shared" si="0"/>
        <v>3.381254469225103E-3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17.463913886176197</v>
      </c>
      <c r="D34" s="20">
        <f t="shared" si="0"/>
        <v>3.1788314388924758E-3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14.868340177641478</v>
      </c>
      <c r="D35" s="20">
        <f t="shared" si="0"/>
        <v>2.7063777059876193E-3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14.108584346996961</v>
      </c>
      <c r="D36" s="20">
        <f t="shared" si="0"/>
        <v>2.5680847817281618E-3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13.195006582153704</v>
      </c>
      <c r="D37" s="20">
        <f t="shared" si="0"/>
        <v>2.4017927500744984E-3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12.429063185562146</v>
      </c>
      <c r="D38" s="20">
        <f t="shared" si="0"/>
        <v>2.2623735474051223E-3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11.4883396705495</v>
      </c>
      <c r="D39" s="20">
        <f t="shared" si="0"/>
        <v>2.0911403688451471E-3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12.604020094123435</v>
      </c>
      <c r="D40" s="20">
        <f t="shared" si="0"/>
        <v>2.2942197031415113E-3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1.4252389429284982E-3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6.1127647163484982</v>
      </c>
      <c r="D42" s="20">
        <f t="shared" si="0"/>
        <v>1.1126628764622165E-3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5.2296855273798606</v>
      </c>
      <c r="D43" s="20">
        <f t="shared" si="0"/>
        <v>9.5192228261702918E-4</v>
      </c>
    </row>
    <row r="44" spans="2:14">
      <c r="B44" s="22" t="s">
        <v>23</v>
      </c>
      <c r="C44" s="9">
        <f>[2]LUNA!J4</f>
        <v>5.249075897067665</v>
      </c>
      <c r="D44" s="20">
        <f t="shared" si="0"/>
        <v>9.5545177303808142E-4</v>
      </c>
    </row>
    <row r="45" spans="2:14">
      <c r="B45" s="22" t="s">
        <v>36</v>
      </c>
      <c r="C45" s="9">
        <f>[2]GRT!$J$4</f>
        <v>5.1685975541037816</v>
      </c>
      <c r="D45" s="20">
        <f t="shared" si="0"/>
        <v>9.4080287540660216E-4</v>
      </c>
    </row>
    <row r="46" spans="2:14">
      <c r="B46" s="22" t="s">
        <v>35</v>
      </c>
      <c r="C46" s="9">
        <f>[2]AMP!$J$4</f>
        <v>3.5382686072173253</v>
      </c>
      <c r="D46" s="20">
        <f t="shared" si="0"/>
        <v>6.440457483457868E-4</v>
      </c>
    </row>
    <row r="47" spans="2:14">
      <c r="B47" s="22" t="s">
        <v>63</v>
      </c>
      <c r="C47" s="10">
        <f>[2]ACE!$J$4</f>
        <v>3.2416958699331109</v>
      </c>
      <c r="D47" s="20">
        <f t="shared" si="0"/>
        <v>5.9006273243411816E-4</v>
      </c>
    </row>
    <row r="48" spans="2:14">
      <c r="B48" s="22" t="s">
        <v>61</v>
      </c>
      <c r="C48" s="10">
        <f>[2]SEI!$J$4</f>
        <v>3.5397150376355508</v>
      </c>
      <c r="D48" s="20">
        <f t="shared" si="0"/>
        <v>6.4430903173790573E-4</v>
      </c>
    </row>
    <row r="49" spans="2:4">
      <c r="B49" s="22" t="s">
        <v>39</v>
      </c>
      <c r="C49" s="9">
        <f>[2]SHPING!$J$4</f>
        <v>2.9093274114157976</v>
      </c>
      <c r="D49" s="20">
        <f t="shared" si="0"/>
        <v>5.2956407720040303E-4</v>
      </c>
    </row>
    <row r="50" spans="2:4">
      <c r="B50" s="22" t="s">
        <v>49</v>
      </c>
      <c r="C50" s="9">
        <f>[2]KAVA!$J$4</f>
        <v>2.1825152870070386</v>
      </c>
      <c r="D50" s="20">
        <f t="shared" si="0"/>
        <v>3.9726766035494247E-4</v>
      </c>
    </row>
    <row r="51" spans="2:4">
      <c r="B51" s="7" t="s">
        <v>25</v>
      </c>
      <c r="C51" s="1">
        <f>[2]POLIS!J4</f>
        <v>2.6945347095564318</v>
      </c>
      <c r="D51" s="20">
        <f t="shared" si="0"/>
        <v>4.9046689669634191E-4</v>
      </c>
    </row>
    <row r="52" spans="2:4">
      <c r="B52" s="22" t="s">
        <v>62</v>
      </c>
      <c r="C52" s="10">
        <f>[2]MEME!$J$4</f>
        <v>1.6862313915862337</v>
      </c>
      <c r="D52" s="20">
        <f>C52/$C$7</f>
        <v>3.0693264956286264E-4</v>
      </c>
    </row>
    <row r="53" spans="2:4">
      <c r="B53" s="22" t="s">
        <v>42</v>
      </c>
      <c r="C53" s="9">
        <f>[2]TRX!$J$4</f>
        <v>1.236824043349658</v>
      </c>
      <c r="D53" s="20">
        <f>C53/$C$7</f>
        <v>2.2513024165162423E-4</v>
      </c>
    </row>
    <row r="54" spans="2:4">
      <c r="B54" s="7" t="s">
        <v>27</v>
      </c>
      <c r="C54" s="1">
        <f>[2]ATLAS!O47</f>
        <v>0.53184579100368268</v>
      </c>
      <c r="D54" s="20">
        <f>C54/$C$7</f>
        <v>9.6808088502051051E-5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2024-02-16T20:48:00Z</dcterms:modified>
</cp:coreProperties>
</file>