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0" l="1"/>
  <c r="C32"/>
  <c r="C41" l="1"/>
  <c r="C42" l="1"/>
  <c r="C29" l="1"/>
  <c r="C34" l="1"/>
  <c r="C38"/>
  <c r="C35"/>
  <c r="C23" l="1"/>
  <c r="C20"/>
  <c r="C44" l="1"/>
  <c r="C16" l="1"/>
  <c r="C12" l="1"/>
  <c r="C13" l="1"/>
  <c r="C28" l="1"/>
  <c r="C24" l="1"/>
  <c r="C31" l="1"/>
  <c r="C49" l="1"/>
  <c r="C52" l="1"/>
  <c r="C33" l="1"/>
  <c r="C25" l="1"/>
  <c r="C39" l="1"/>
  <c r="C15" l="1"/>
  <c r="C26" l="1"/>
  <c r="C17" l="1"/>
  <c r="C22" l="1"/>
  <c r="C7" l="1"/>
  <c r="D17" l="1"/>
  <c r="M9"/>
  <c r="D47"/>
  <c r="D55"/>
  <c r="D39"/>
  <c r="D27"/>
  <c r="D24"/>
  <c r="D41"/>
  <c r="D50"/>
  <c r="D30"/>
  <c r="D37"/>
  <c r="D34"/>
  <c r="D14"/>
  <c r="D21"/>
  <c r="D42"/>
  <c r="D16"/>
  <c r="D54"/>
  <c r="D49"/>
  <c r="D29"/>
  <c r="Q3"/>
  <c r="D38"/>
  <c r="D23"/>
  <c r="D28"/>
  <c r="M8"/>
  <c r="D7"/>
  <c r="E7" s="1"/>
  <c r="D19"/>
  <c r="N8"/>
  <c r="D12"/>
  <c r="D25"/>
  <c r="D51"/>
  <c r="D15"/>
  <c r="D32"/>
  <c r="D40"/>
  <c r="D43"/>
  <c r="D31"/>
  <c r="D35"/>
  <c r="D45"/>
  <c r="D46"/>
  <c r="D48"/>
  <c r="D52"/>
  <c r="N9"/>
  <c r="D44"/>
  <c r="D33"/>
  <c r="D53"/>
  <c r="D13"/>
  <c r="D18"/>
  <c r="D20"/>
  <c r="D36"/>
  <c r="D26"/>
  <c r="D22"/>
  <c r="M10" l="1"/>
  <c r="N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<sst xmlns="http://schemas.openxmlformats.org/spreadsheetml/2006/main" count="107" uniqueCount="67">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</sst>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1255.7585291463279</c:v>
                </c:pt>
                <c:pt idx="1">
                  <c:v>1283.6962990276197</c:v>
                </c:pt>
                <c:pt idx="2">
                  <c:v>533.67999999999995</c:v>
                </c:pt>
                <c:pt idx="3">
                  <c:v>291.01157990929613</c:v>
                </c:pt>
                <c:pt idx="4">
                  <c:v>1063.7950358682835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1283.6962990276197</v>
          </cell>
        </row>
      </sheetData>
      <sheetData sheetId="1">
        <row r="4">
          <cell r="J4">
            <v>1255.7585291463279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3.0982635592216683</v>
          </cell>
        </row>
      </sheetData>
      <sheetData sheetId="4">
        <row r="47">
          <cell r="M47">
            <v>112.44999999999999</v>
          </cell>
          <cell r="O47">
            <v>2.1204351664933192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3.9742574635461425</v>
          </cell>
        </row>
      </sheetData>
      <sheetData sheetId="8">
        <row r="4">
          <cell r="J4">
            <v>43.255728397527626</v>
          </cell>
        </row>
      </sheetData>
      <sheetData sheetId="9">
        <row r="4">
          <cell r="J4">
            <v>11.735172094400028</v>
          </cell>
        </row>
      </sheetData>
      <sheetData sheetId="10">
        <row r="4">
          <cell r="J4">
            <v>23.662217570668385</v>
          </cell>
        </row>
      </sheetData>
      <sheetData sheetId="11">
        <row r="4">
          <cell r="J4">
            <v>13.778919545679333</v>
          </cell>
        </row>
      </sheetData>
      <sheetData sheetId="12">
        <row r="4">
          <cell r="J4">
            <v>65.92214914987386</v>
          </cell>
        </row>
      </sheetData>
      <sheetData sheetId="13">
        <row r="4">
          <cell r="J4">
            <v>3.7372129095840689</v>
          </cell>
        </row>
      </sheetData>
      <sheetData sheetId="14">
        <row r="4">
          <cell r="J4">
            <v>188.67912933278882</v>
          </cell>
        </row>
      </sheetData>
      <sheetData sheetId="15">
        <row r="4">
          <cell r="J4">
            <v>5.6472229908499303</v>
          </cell>
        </row>
      </sheetData>
      <sheetData sheetId="16">
        <row r="4">
          <cell r="J4">
            <v>38.066066843560002</v>
          </cell>
        </row>
      </sheetData>
      <sheetData sheetId="17">
        <row r="4">
          <cell r="J4">
            <v>5.4302553573614638</v>
          </cell>
        </row>
      </sheetData>
      <sheetData sheetId="18">
        <row r="4">
          <cell r="J4">
            <v>5.0381107945172161</v>
          </cell>
        </row>
      </sheetData>
      <sheetData sheetId="19">
        <row r="4">
          <cell r="J4">
            <v>14.239201393241704</v>
          </cell>
        </row>
      </sheetData>
      <sheetData sheetId="20">
        <row r="4">
          <cell r="J4">
            <v>2.5147549383777168</v>
          </cell>
        </row>
      </sheetData>
      <sheetData sheetId="21">
        <row r="4">
          <cell r="J4">
            <v>13.713833236957838</v>
          </cell>
        </row>
      </sheetData>
      <sheetData sheetId="22">
        <row r="4">
          <cell r="J4">
            <v>8.4331653364168968</v>
          </cell>
        </row>
      </sheetData>
      <sheetData sheetId="23">
        <row r="4">
          <cell r="J4">
            <v>11.686839514741051</v>
          </cell>
        </row>
      </sheetData>
      <sheetData sheetId="24">
        <row r="4">
          <cell r="J4">
            <v>3.951667930889748</v>
          </cell>
        </row>
      </sheetData>
      <sheetData sheetId="25">
        <row r="4">
          <cell r="J4">
            <v>20.058233996209836</v>
          </cell>
        </row>
      </sheetData>
      <sheetData sheetId="26">
        <row r="4">
          <cell r="J4">
            <v>49.171418629239525</v>
          </cell>
        </row>
      </sheetData>
      <sheetData sheetId="27">
        <row r="4">
          <cell r="J4">
            <v>1.9180645119605906</v>
          </cell>
        </row>
      </sheetData>
      <sheetData sheetId="28">
        <row r="4">
          <cell r="J4">
            <v>39.364551468749667</v>
          </cell>
        </row>
      </sheetData>
      <sheetData sheetId="29">
        <row r="4">
          <cell r="J4">
            <v>55.627171651389837</v>
          </cell>
        </row>
      </sheetData>
      <sheetData sheetId="30">
        <row r="4">
          <cell r="J4">
            <v>2.0622046639383456</v>
          </cell>
        </row>
      </sheetData>
      <sheetData sheetId="31">
        <row r="4">
          <cell r="J4">
            <v>4.6937584332810971</v>
          </cell>
        </row>
      </sheetData>
      <sheetData sheetId="32">
        <row r="4">
          <cell r="J4">
            <v>2.9403686097790622</v>
          </cell>
        </row>
      </sheetData>
      <sheetData sheetId="33">
        <row r="4">
          <cell r="J4">
            <v>291.01157990929613</v>
          </cell>
        </row>
      </sheetData>
      <sheetData sheetId="34">
        <row r="4">
          <cell r="J4">
            <v>1.0021105153066578</v>
          </cell>
        </row>
      </sheetData>
      <sheetData sheetId="35">
        <row r="4">
          <cell r="J4">
            <v>14.090805174829281</v>
          </cell>
        </row>
      </sheetData>
      <sheetData sheetId="36">
        <row r="4">
          <cell r="J4">
            <v>19.030974732680466</v>
          </cell>
        </row>
      </sheetData>
      <sheetData sheetId="37">
        <row r="4">
          <cell r="J4">
            <v>8.9811345691162092</v>
          </cell>
        </row>
      </sheetData>
      <sheetData sheetId="38">
        <row r="4">
          <cell r="J4">
            <v>6.0428417851059049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2" sqref="N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533.68</f>
        <v>533.67999999999995</v>
      </c>
      <c r="P2" t="s">
        <v>8</v>
      </c>
      <c r="Q2" s="10">
        <f>N2+K2+H2</f>
        <v>610.61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0.13789929422713584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4427.9414439515249</v>
      </c>
      <c r="D7" s="20">
        <f>(C7*[1]Feuil1!$K$2-C4)/C4</f>
        <v>0.57043412815551398</v>
      </c>
      <c r="E7" s="31">
        <f>C7-C7/(1+D7)</f>
        <v>1608.3762265602204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1255.7585291463279</v>
      </c>
    </row>
    <row r="9" spans="2:20">
      <c r="M9" s="17" t="str">
        <f>IF(C13&gt;C7*Params!F8,B13,"Others")</f>
        <v>ETH</v>
      </c>
      <c r="N9" s="18">
        <f>IF(C13&gt;C7*0.1,C13,C7)</f>
        <v>1283.6962990276197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533.67999999999995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291.01157990929613</v>
      </c>
    </row>
    <row r="12" spans="2:20">
      <c r="B12" s="7" t="s">
        <v>4</v>
      </c>
      <c r="C12" s="1">
        <f>[2]BTC!J4</f>
        <v>1255.7585291463279</v>
      </c>
      <c r="D12" s="20">
        <f>C12/$C$7</f>
        <v>0.28359872076936965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1063.7950358682835</v>
      </c>
    </row>
    <row r="13" spans="2:20">
      <c r="B13" s="7" t="s">
        <v>19</v>
      </c>
      <c r="C13" s="1">
        <f>[2]ETH!J4</f>
        <v>1283.6962990276197</v>
      </c>
      <c r="D13" s="20">
        <f t="shared" ref="D13:D55" si="0">C13/$C$7</f>
        <v>0.28990814699709316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533.67999999999995</v>
      </c>
      <c r="D14" s="20">
        <f t="shared" si="0"/>
        <v>0.12052553240716307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291.01157990929613</v>
      </c>
      <c r="D15" s="20">
        <f t="shared" si="0"/>
        <v>6.5721641442845147E-2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188.67912933278882</v>
      </c>
      <c r="D16" s="20">
        <f t="shared" si="0"/>
        <v>4.2611026302192989E-2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2.539554811719661E-2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2.3938889287886535E-2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1.4126203065634932E-2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65.92214914987386</v>
      </c>
      <c r="D20" s="20">
        <f t="shared" si="0"/>
        <v>1.4887764435078998E-2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1.1450015914111768E-2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39.364551468749667</v>
      </c>
      <c r="D22" s="20">
        <f t="shared" si="0"/>
        <v>8.8900343346953736E-3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49.171418629239525</v>
      </c>
      <c r="D23" s="20">
        <f t="shared" si="0"/>
        <v>1.1104803270695155E-2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43.255728397527626</v>
      </c>
      <c r="D24" s="20">
        <f t="shared" si="0"/>
        <v>9.7688121997670137E-3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55.627171651389837</v>
      </c>
      <c r="D25" s="20">
        <f t="shared" si="0"/>
        <v>1.256276135434794E-2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38.066066843560002</v>
      </c>
      <c r="D26" s="20">
        <f t="shared" si="0"/>
        <v>8.5967864131440697E-3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5.9237459058609793E-3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23.662217570668385</v>
      </c>
      <c r="D28" s="20">
        <f t="shared" si="0"/>
        <v>5.3438415729256039E-3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20.058233996209836</v>
      </c>
      <c r="D29" s="20">
        <f t="shared" si="0"/>
        <v>4.5299230466583889E-3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19.030974732680466</v>
      </c>
      <c r="D30" s="20">
        <f t="shared" si="0"/>
        <v>4.2979282751528652E-3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14.239201393241704</v>
      </c>
      <c r="D31" s="20">
        <f t="shared" si="0"/>
        <v>3.2157609971767251E-3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13.778919545679333</v>
      </c>
      <c r="D32" s="20">
        <f t="shared" si="0"/>
        <v>3.1118115991576735E-3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11.735172094400028</v>
      </c>
      <c r="D33" s="20">
        <f t="shared" si="0"/>
        <v>2.6502545805862057E-3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14.090805174829281</v>
      </c>
      <c r="D34" s="20">
        <f t="shared" si="0"/>
        <v>3.182247406202046E-3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13.713833236957838</v>
      </c>
      <c r="D35" s="20">
        <f t="shared" si="0"/>
        <v>3.0971125997365312E-3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11.686839514741051</v>
      </c>
      <c r="D36" s="20">
        <f t="shared" si="0"/>
        <v>2.6393392195158834E-3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2.3713050709698929E-3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8.4331653364168968</v>
      </c>
      <c r="D38" s="20">
        <f t="shared" si="0"/>
        <v>1.90453406919742E-3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5.4302553573614638</v>
      </c>
      <c r="D39" s="20">
        <f t="shared" si="0"/>
        <v>1.2263611491021586E-3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5.6472229908499303</v>
      </c>
      <c r="D40" s="20">
        <f t="shared" si="0"/>
        <v>1.2753608109619243E-3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4.6937584332810971</v>
      </c>
      <c r="D41" s="20">
        <f t="shared" si="0"/>
        <v>1.0600317309283013E-3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5.0381107945172161</v>
      </c>
      <c r="D42" s="20">
        <f t="shared" si="0"/>
        <v>1.1377997785854124E-3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3.9742574635461425</v>
      </c>
      <c r="D43" s="20">
        <f t="shared" si="0"/>
        <v>8.9754065491875351E-4</v>
      </c>
    </row>
    <row r="44" spans="2:14">
      <c r="B44" s="22" t="s">
        <v>23</v>
      </c>
      <c r="C44" s="9">
        <f>[2]LUNA!J4</f>
        <v>3.951667930889748</v>
      </c>
      <c r="D44" s="20">
        <f t="shared" si="0"/>
        <v>8.9243906698171073E-4</v>
      </c>
    </row>
    <row r="45" spans="2:14">
      <c r="B45" s="22" t="s">
        <v>36</v>
      </c>
      <c r="C45" s="9">
        <f>[2]AMP!$J$4</f>
        <v>3.7372129095840689</v>
      </c>
      <c r="D45" s="20">
        <f t="shared" si="0"/>
        <v>8.4400684988484285E-4</v>
      </c>
    </row>
    <row r="46" spans="2:14">
      <c r="B46" s="7" t="s">
        <v>25</v>
      </c>
      <c r="C46" s="1">
        <f>[2]POLIS!J4</f>
        <v>3.0982635592216683</v>
      </c>
      <c r="D46" s="20">
        <f t="shared" si="0"/>
        <v>6.9970743706510193E-4</v>
      </c>
    </row>
    <row r="47" spans="2:14">
      <c r="B47" s="22" t="s">
        <v>40</v>
      </c>
      <c r="C47" s="9">
        <f>[2]SHPING!$J$4</f>
        <v>2.9403686097790622</v>
      </c>
      <c r="D47" s="20">
        <f t="shared" si="0"/>
        <v>6.6404866617997944E-4</v>
      </c>
    </row>
    <row r="48" spans="2:14">
      <c r="B48" s="22" t="s">
        <v>50</v>
      </c>
      <c r="C48" s="9">
        <f>[2]KAVA!$J$4</f>
        <v>2.5147549383777168</v>
      </c>
      <c r="D48" s="20">
        <f t="shared" si="0"/>
        <v>5.6792867977349139E-4</v>
      </c>
    </row>
    <row r="49" spans="2:4">
      <c r="B49" s="22" t="s">
        <v>62</v>
      </c>
      <c r="C49" s="10">
        <f>[2]SEI!$J$4</f>
        <v>2.0622046639383456</v>
      </c>
      <c r="D49" s="20">
        <f t="shared" si="0"/>
        <v>4.6572536923569167E-4</v>
      </c>
    </row>
    <row r="50" spans="2:4">
      <c r="B50" s="22" t="s">
        <v>65</v>
      </c>
      <c r="C50" s="10">
        <f>[2]DYDX!$J$4</f>
        <v>6.0428417851059049</v>
      </c>
      <c r="D50" s="20">
        <f t="shared" si="0"/>
        <v>1.3647067969609896E-3</v>
      </c>
    </row>
    <row r="51" spans="2:4">
      <c r="B51" s="22" t="s">
        <v>66</v>
      </c>
      <c r="C51" s="10">
        <f>[2]TIA!$J$4</f>
        <v>8.9811345691162092</v>
      </c>
      <c r="D51" s="20">
        <f t="shared" si="0"/>
        <v>2.0282866616007874E-3</v>
      </c>
    </row>
    <row r="52" spans="2:4">
      <c r="B52" s="7" t="s">
        <v>28</v>
      </c>
      <c r="C52" s="1">
        <f>[2]ATLAS!O47</f>
        <v>2.1204351664933192</v>
      </c>
      <c r="D52" s="20">
        <f t="shared" si="0"/>
        <v>4.7887606313985683E-4</v>
      </c>
    </row>
    <row r="53" spans="2:4">
      <c r="B53" s="22" t="s">
        <v>63</v>
      </c>
      <c r="C53" s="10">
        <f>[2]MEME!$J$4</f>
        <v>1.9180645119605906</v>
      </c>
      <c r="D53" s="20">
        <f t="shared" si="0"/>
        <v>4.3317296225328959E-4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3.8320145410183427E-4</v>
      </c>
    </row>
    <row r="55" spans="2:4">
      <c r="B55" s="22" t="s">
        <v>43</v>
      </c>
      <c r="C55" s="9">
        <f>[2]TRX!$J$4</f>
        <v>1.0021105153066578</v>
      </c>
      <c r="D55" s="20">
        <f t="shared" si="0"/>
        <v>2.2631521396370764E-4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2023-12-25T00:15:37Z</dcterms:modified>
</cp:coreProperties>
</file>