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6" l="1"/>
  <c r="T2"/>
  <c r="C23" i="2" l="1"/>
  <c r="C19" i="1" l="1"/>
  <c r="C4"/>
  <c r="C37"/>
  <c r="C30"/>
  <c r="Q2" l="1"/>
  <c r="C45" l="1"/>
  <c r="C42" l="1"/>
  <c r="C48" l="1"/>
  <c r="C44" l="1"/>
  <c r="C18" l="1"/>
  <c r="C50"/>
  <c r="C47" l="1"/>
  <c r="C39"/>
  <c r="C49" l="1"/>
  <c r="C32"/>
  <c r="C33"/>
  <c r="C21"/>
  <c r="C40" l="1"/>
  <c r="C31" l="1"/>
  <c r="C43" l="1"/>
  <c r="C17" l="1"/>
  <c r="C15" l="1"/>
  <c r="C26"/>
  <c r="C14"/>
  <c r="C24"/>
  <c r="C20" l="1"/>
  <c r="C36"/>
  <c r="C23"/>
  <c r="C35"/>
  <c r="C38" l="1"/>
  <c r="C29" l="1"/>
  <c r="C25"/>
  <c r="C34"/>
  <c r="C27"/>
  <c r="C22" l="1"/>
  <c r="C12"/>
  <c r="C13" l="1"/>
  <c r="C7" l="1"/>
  <c r="N9" s="1"/>
  <c r="D36" l="1"/>
  <c r="D37"/>
  <c r="D27"/>
  <c r="D12"/>
  <c r="D44"/>
  <c r="D14"/>
  <c r="D16"/>
  <c r="Q3"/>
  <c r="D46"/>
  <c r="M8"/>
  <c r="D40"/>
  <c r="D39"/>
  <c r="D28"/>
  <c r="D38"/>
  <c r="D24"/>
  <c r="D47"/>
  <c r="D17"/>
  <c r="D30"/>
  <c r="D34"/>
  <c r="D32"/>
  <c r="D7"/>
  <c r="E7" s="1"/>
  <c r="D31"/>
  <c r="D23"/>
  <c r="D20"/>
  <c r="D41"/>
  <c r="D22"/>
  <c r="D42"/>
  <c r="D49"/>
  <c r="D19"/>
  <c r="D15"/>
  <c r="D29"/>
  <c r="D33"/>
  <c r="D21"/>
  <c r="D48"/>
  <c r="D26"/>
  <c r="D35"/>
  <c r="N8"/>
  <c r="D45"/>
  <c r="D43"/>
  <c r="D50"/>
  <c r="D18"/>
  <c r="D25"/>
  <c r="M9"/>
  <c r="D13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<sst xmlns="http://schemas.openxmlformats.org/spreadsheetml/2006/main" count="92" uniqueCount="59">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</sst>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874.00702126463057</c:v>
                </c:pt>
                <c:pt idx="1">
                  <c:v>761.35221641473538</c:v>
                </c:pt>
                <c:pt idx="2">
                  <c:v>908.64181795837055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874.00702126463057</v>
          </cell>
        </row>
      </sheetData>
      <sheetData sheetId="1">
        <row r="4">
          <cell r="J4">
            <v>761.35221641473538</v>
          </cell>
        </row>
      </sheetData>
      <sheetData sheetId="2">
        <row r="2">
          <cell r="Y2">
            <v>66.19</v>
          </cell>
        </row>
      </sheetData>
      <sheetData sheetId="3">
        <row r="4">
          <cell r="J4">
            <v>0.95458512149657604</v>
          </cell>
        </row>
      </sheetData>
      <sheetData sheetId="4">
        <row r="46">
          <cell r="M46">
            <v>76.27000000000001</v>
          </cell>
          <cell r="O46">
            <v>0.69283333692605176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27.499094800146686</v>
          </cell>
        </row>
      </sheetData>
      <sheetData sheetId="8">
        <row r="4">
          <cell r="J4">
            <v>10.73131172615796</v>
          </cell>
        </row>
      </sheetData>
      <sheetData sheetId="9">
        <row r="4">
          <cell r="J4">
            <v>21.792744892125732</v>
          </cell>
        </row>
      </sheetData>
      <sheetData sheetId="10">
        <row r="4">
          <cell r="J4">
            <v>13.129479062787691</v>
          </cell>
        </row>
      </sheetData>
      <sheetData sheetId="11">
        <row r="4">
          <cell r="J4">
            <v>27.378708943798291</v>
          </cell>
        </row>
      </sheetData>
      <sheetData sheetId="12">
        <row r="4">
          <cell r="J4">
            <v>2.8330238493347104</v>
          </cell>
        </row>
      </sheetData>
      <sheetData sheetId="13">
        <row r="4">
          <cell r="J4">
            <v>131.90265254637674</v>
          </cell>
        </row>
      </sheetData>
      <sheetData sheetId="14">
        <row r="4">
          <cell r="J4">
            <v>4.4673718093190802</v>
          </cell>
        </row>
      </sheetData>
      <sheetData sheetId="15">
        <row r="4">
          <cell r="J4">
            <v>23.589979134362835</v>
          </cell>
        </row>
      </sheetData>
      <sheetData sheetId="16">
        <row r="4">
          <cell r="J4">
            <v>4.6058725536209426</v>
          </cell>
        </row>
      </sheetData>
      <sheetData sheetId="17">
        <row r="4">
          <cell r="J4">
            <v>5.4912700514848867</v>
          </cell>
        </row>
      </sheetData>
      <sheetData sheetId="18">
        <row r="4">
          <cell r="J4">
            <v>7.5090424675254388</v>
          </cell>
        </row>
      </sheetData>
      <sheetData sheetId="19">
        <row r="4">
          <cell r="J4">
            <v>4.9915080743674283</v>
          </cell>
        </row>
      </sheetData>
      <sheetData sheetId="20">
        <row r="4">
          <cell r="J4">
            <v>11.272702036292232</v>
          </cell>
        </row>
      </sheetData>
      <sheetData sheetId="21">
        <row r="4">
          <cell r="J4">
            <v>1.5267251247750939</v>
          </cell>
        </row>
      </sheetData>
      <sheetData sheetId="22">
        <row r="4">
          <cell r="J4">
            <v>31.673059860473032</v>
          </cell>
        </row>
      </sheetData>
      <sheetData sheetId="23">
        <row r="4">
          <cell r="J4">
            <v>33.813190571842625</v>
          </cell>
        </row>
      </sheetData>
      <sheetData sheetId="24">
        <row r="4">
          <cell r="J4">
            <v>30.416523981889803</v>
          </cell>
        </row>
      </sheetData>
      <sheetData sheetId="25">
        <row r="4">
          <cell r="J4">
            <v>26.113254874449026</v>
          </cell>
        </row>
      </sheetData>
      <sheetData sheetId="26">
        <row r="4">
          <cell r="J4">
            <v>3.8563488278160403</v>
          </cell>
        </row>
      </sheetData>
      <sheetData sheetId="27">
        <row r="4">
          <cell r="J4">
            <v>122.49545040301081</v>
          </cell>
        </row>
      </sheetData>
      <sheetData sheetId="28">
        <row r="4">
          <cell r="J4">
            <v>0.65282399728558993</v>
          </cell>
        </row>
      </sheetData>
      <sheetData sheetId="29">
        <row r="4">
          <cell r="J4">
            <v>5.8310181825545992</v>
          </cell>
        </row>
      </sheetData>
      <sheetData sheetId="30">
        <row r="4">
          <cell r="J4">
            <v>19.374953795103767</v>
          </cell>
        </row>
      </sheetData>
      <sheetData sheetId="31">
        <row r="4">
          <cell r="J4">
            <v>3.1800982589528082</v>
          </cell>
        </row>
      </sheetData>
      <sheetData sheetId="32">
        <row r="4">
          <cell r="J4">
            <v>2.6679820704027568</v>
          </cell>
        </row>
      </sheetData>
      <sheetData sheetId="33">
        <row r="4">
          <cell r="J4">
            <v>2.3689256444218239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Q29" sqref="Q29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7.052438827584169E-2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2568.898567278467</v>
      </c>
      <c r="D7" s="20">
        <f>(C7*[1]Feuil1!$K$2-C4)/C4</f>
        <v>3.7027942911886644E-2</v>
      </c>
      <c r="E7" s="32">
        <f>C7-C7/(1+D7)</f>
        <v>91.724654234988975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874.00702126463057</v>
      </c>
    </row>
    <row r="9" spans="2:20">
      <c r="M9" s="17" t="str">
        <f>IF(C13&gt;C7*[2]Params!F8,B13,"Others")</f>
        <v>BTC</v>
      </c>
      <c r="N9" s="18">
        <f>IF(C13&gt;C7*0.1,C13,C7)</f>
        <v>761.35221641473538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908.64181795837055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874.00702126463057</v>
      </c>
      <c r="D12" s="30">
        <f>C12/$C$7</f>
        <v>0.34022636486989355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761.35221641473538</v>
      </c>
      <c r="D13" s="30">
        <f t="shared" ref="D13:D50" si="0">C13/$C$7</f>
        <v>0.29637301609044236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131.90265254637674</v>
      </c>
      <c r="D14" s="30">
        <f t="shared" si="0"/>
        <v>5.1345994826925596E-2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122.49545040301081</v>
      </c>
      <c r="D15" s="30">
        <f t="shared" si="0"/>
        <v>4.768403547080665E-2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124.55000000000001</v>
      </c>
      <c r="D16" s="30">
        <f t="shared" si="0"/>
        <v>4.8483813875123266E-2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66.19</v>
      </c>
      <c r="D17" s="30">
        <f t="shared" si="0"/>
        <v>2.5765906386145392E-2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[2]ATLAS!M46</f>
        <v>76.27000000000001</v>
      </c>
      <c r="D18" s="30">
        <f>C18/$C$7</f>
        <v>2.9689767035372554E-2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1.528281439371609E-2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33.813190571842625</v>
      </c>
      <c r="D20" s="30">
        <f t="shared" si="0"/>
        <v>1.3162524594213493E-2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31.673059860473032</v>
      </c>
      <c r="D21" s="30">
        <f t="shared" si="0"/>
        <v>1.2329431867770468E-2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30.416523981889803</v>
      </c>
      <c r="D22" s="30">
        <f t="shared" si="0"/>
        <v>1.1840297771707493E-2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27.378708943798291</v>
      </c>
      <c r="D23" s="30">
        <f t="shared" si="0"/>
        <v>1.0657761770953744E-2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27.499094800146686</v>
      </c>
      <c r="D24" s="30">
        <f t="shared" si="0"/>
        <v>1.0704624600760191E-2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26.113254874449026</v>
      </c>
      <c r="D25" s="30">
        <f t="shared" si="0"/>
        <v>1.0165156073917637E-2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23.589979134362835</v>
      </c>
      <c r="D26" s="30">
        <f t="shared" si="0"/>
        <v>9.1829157580769899E-3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21.792744892125732</v>
      </c>
      <c r="D27" s="30">
        <f t="shared" si="0"/>
        <v>8.4833029881803863E-3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7.7854377960856298E-3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19.374953795103767</v>
      </c>
      <c r="D29" s="30">
        <f t="shared" si="0"/>
        <v>7.5421248786906791E-3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6.7577600070023265E-3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13.129479062787691</v>
      </c>
      <c r="D31" s="30">
        <f t="shared" si="0"/>
        <v>5.1109371269171108E-3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11.272702036292232</v>
      </c>
      <c r="D32" s="30">
        <f t="shared" si="0"/>
        <v>4.3881460248680493E-3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10.73131172615796</v>
      </c>
      <c r="D33" s="30">
        <f t="shared" si="0"/>
        <v>4.1773979957203554E-3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7.5090424675254388</v>
      </c>
      <c r="D34" s="30">
        <f t="shared" si="0"/>
        <v>2.9230591519542326E-3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5.8310181825545992</v>
      </c>
      <c r="D35" s="30">
        <f t="shared" si="0"/>
        <v>2.2698514674061557E-3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5.4912700514848867</v>
      </c>
      <c r="D36" s="30">
        <f t="shared" si="0"/>
        <v>2.1375970703671758E-3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2.1020682049431201E-3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4.9915080743674283</v>
      </c>
      <c r="D38" s="30">
        <f t="shared" si="0"/>
        <v>1.9430537810823389E-3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4.6058725536209426</v>
      </c>
      <c r="D39" s="30">
        <f t="shared" si="0"/>
        <v>1.7929367131456961E-3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4.4673718093190802</v>
      </c>
      <c r="D40" s="30">
        <f t="shared" si="0"/>
        <v>1.7390222666720107E-3</v>
      </c>
    </row>
    <row r="41" spans="2:14">
      <c r="B41" s="22" t="s">
        <v>56</v>
      </c>
      <c r="C41" s="9">
        <f>[2]SHIB!$J$4</f>
        <v>3.8563488278160403</v>
      </c>
      <c r="D41" s="30">
        <f t="shared" si="0"/>
        <v>1.5011681959484758E-3</v>
      </c>
    </row>
    <row r="42" spans="2:14">
      <c r="B42" s="22" t="s">
        <v>37</v>
      </c>
      <c r="C42" s="9">
        <f>[2]GRT!$J$4</f>
        <v>3.1800982589528082</v>
      </c>
      <c r="D42" s="30">
        <f t="shared" si="0"/>
        <v>1.237922859025865E-3</v>
      </c>
    </row>
    <row r="43" spans="2:14">
      <c r="B43" s="22" t="s">
        <v>50</v>
      </c>
      <c r="C43" s="9">
        <f>[2]KAVA!$J$4</f>
        <v>2.6679820704027568</v>
      </c>
      <c r="D43" s="30">
        <f t="shared" si="0"/>
        <v>1.0385704225096208E-3</v>
      </c>
    </row>
    <row r="44" spans="2:14">
      <c r="B44" s="22" t="s">
        <v>36</v>
      </c>
      <c r="C44" s="9">
        <f>[2]AMP!$J$4</f>
        <v>2.8330238493347104</v>
      </c>
      <c r="D44" s="30">
        <f t="shared" si="0"/>
        <v>1.1028165476911227E-3</v>
      </c>
    </row>
    <row r="45" spans="2:14">
      <c r="B45" s="22" t="s">
        <v>40</v>
      </c>
      <c r="C45" s="9">
        <f>[2]SHPING!$J$4</f>
        <v>2.3689256444218239</v>
      </c>
      <c r="D45" s="30">
        <f t="shared" si="0"/>
        <v>9.2215616240990869E-4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6.6051405127981E-4</v>
      </c>
    </row>
    <row r="47" spans="2:14">
      <c r="B47" s="22" t="s">
        <v>23</v>
      </c>
      <c r="C47" s="9">
        <f>[2]LUNA!J4</f>
        <v>1.5267251247750939</v>
      </c>
      <c r="D47" s="30">
        <f t="shared" si="0"/>
        <v>5.9431117453287831E-4</v>
      </c>
    </row>
    <row r="48" spans="2:14">
      <c r="B48" s="7" t="s">
        <v>25</v>
      </c>
      <c r="C48" s="1">
        <f>[2]POLIS!J4</f>
        <v>0.95458512149657604</v>
      </c>
      <c r="D48" s="30">
        <f t="shared" si="0"/>
        <v>3.7159315422402182E-4</v>
      </c>
    </row>
    <row r="49" spans="2:4">
      <c r="B49" s="22" t="s">
        <v>43</v>
      </c>
      <c r="C49" s="9">
        <f>[2]TRX!$J$4</f>
        <v>0.65282399728558993</v>
      </c>
      <c r="D49" s="30">
        <f t="shared" si="0"/>
        <v>2.5412603113294672E-4</v>
      </c>
    </row>
    <row r="50" spans="2:4">
      <c r="B50" s="7" t="s">
        <v>28</v>
      </c>
      <c r="C50" s="1">
        <f>[2]ATLAS!O46</f>
        <v>0.69283333692605176</v>
      </c>
      <c r="D50" s="30">
        <f t="shared" si="0"/>
        <v>2.6970054238461064E-4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2023-05-17T07:17:35Z</dcterms:modified>
</cp:coreProperties>
</file>