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<sst xmlns="http://schemas.openxmlformats.org/spreadsheetml/2006/main" count="107" uniqueCount="67">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</sst>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1306.2045164821493</c:v>
                </c:pt>
                <c:pt idx="1">
                  <c:v>1244.3702963123935</c:v>
                </c:pt>
                <c:pt idx="2">
                  <c:v>556.71</c:v>
                </c:pt>
                <c:pt idx="3">
                  <c:v>273.53000286013128</c:v>
                </c:pt>
                <c:pt idx="4">
                  <c:v>227.32600109776308</c:v>
                </c:pt>
                <c:pt idx="5">
                  <c:v>831.70667364780468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1306.2045164821493</v>
          </cell>
        </row>
      </sheetData>
      <sheetData sheetId="1">
        <row r="4">
          <cell r="J4">
            <v>1244.3702963123935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2.5822415461909465</v>
          </cell>
        </row>
      </sheetData>
      <sheetData sheetId="4">
        <row r="47">
          <cell r="M47">
            <v>111.75</v>
          </cell>
          <cell r="O47">
            <v>2.0883446421326255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3.242642856197989</v>
          </cell>
        </row>
      </sheetData>
      <sheetData sheetId="8">
        <row r="4">
          <cell r="J4">
            <v>44.143454550211587</v>
          </cell>
        </row>
      </sheetData>
      <sheetData sheetId="9">
        <row r="4">
          <cell r="J4">
            <v>11.375724159047746</v>
          </cell>
        </row>
      </sheetData>
      <sheetData sheetId="10">
        <row r="4">
          <cell r="J4">
            <v>23.408076123081756</v>
          </cell>
        </row>
      </sheetData>
      <sheetData sheetId="11">
        <row r="4">
          <cell r="J4">
            <v>13.325265046732396</v>
          </cell>
        </row>
      </sheetData>
      <sheetData sheetId="12">
        <row r="4">
          <cell r="J4">
            <v>55.041015256772766</v>
          </cell>
        </row>
      </sheetData>
      <sheetData sheetId="13">
        <row r="4">
          <cell r="J4">
            <v>3.4120055102346578</v>
          </cell>
        </row>
      </sheetData>
      <sheetData sheetId="14">
        <row r="4">
          <cell r="J4">
            <v>227.32600109776308</v>
          </cell>
        </row>
      </sheetData>
      <sheetData sheetId="15">
        <row r="4">
          <cell r="J4">
            <v>5.5356991447356885</v>
          </cell>
        </row>
      </sheetData>
      <sheetData sheetId="16">
        <row r="4">
          <cell r="J4">
            <v>37.426024274808753</v>
          </cell>
        </row>
      </sheetData>
      <sheetData sheetId="17">
        <row r="4">
          <cell r="J4">
            <v>5.2053275869244242</v>
          </cell>
        </row>
      </sheetData>
      <sheetData sheetId="18">
        <row r="4">
          <cell r="J4">
            <v>4.8797076227781186</v>
          </cell>
        </row>
      </sheetData>
      <sheetData sheetId="19">
        <row r="4">
          <cell r="J4">
            <v>13.577183831358205</v>
          </cell>
        </row>
      </sheetData>
      <sheetData sheetId="20">
        <row r="4">
          <cell r="J4">
            <v>2.5721787461991807</v>
          </cell>
        </row>
      </sheetData>
      <sheetData sheetId="21">
        <row r="4">
          <cell r="J4">
            <v>13.128736852567366</v>
          </cell>
        </row>
      </sheetData>
      <sheetData sheetId="22">
        <row r="4">
          <cell r="J4">
            <v>9.0646480881894327</v>
          </cell>
        </row>
      </sheetData>
      <sheetData sheetId="23">
        <row r="4">
          <cell r="J4">
            <v>12.141421761694073</v>
          </cell>
        </row>
      </sheetData>
      <sheetData sheetId="24">
        <row r="4">
          <cell r="J4">
            <v>3.6125419552091538</v>
          </cell>
        </row>
      </sheetData>
      <sheetData sheetId="25">
        <row r="4">
          <cell r="J4">
            <v>18.576050202149503</v>
          </cell>
        </row>
      </sheetData>
      <sheetData sheetId="26">
        <row r="4">
          <cell r="J4">
            <v>57.822581625282069</v>
          </cell>
        </row>
      </sheetData>
      <sheetData sheetId="27">
        <row r="4">
          <cell r="J4">
            <v>1.8353656862569185</v>
          </cell>
        </row>
      </sheetData>
      <sheetData sheetId="28">
        <row r="4">
          <cell r="J4">
            <v>46.242220884058213</v>
          </cell>
        </row>
      </sheetData>
      <sheetData sheetId="29">
        <row r="4">
          <cell r="J4">
            <v>37.245159130148252</v>
          </cell>
        </row>
      </sheetData>
      <sheetData sheetId="30">
        <row r="4">
          <cell r="J4">
            <v>2.2155152298763832</v>
          </cell>
        </row>
      </sheetData>
      <sheetData sheetId="31">
        <row r="4">
          <cell r="J4">
            <v>4.6420602705436176</v>
          </cell>
        </row>
      </sheetData>
      <sheetData sheetId="32">
        <row r="4">
          <cell r="J4">
            <v>2.8749879891688663</v>
          </cell>
        </row>
      </sheetData>
      <sheetData sheetId="33">
        <row r="4">
          <cell r="J4">
            <v>273.53000286013128</v>
          </cell>
        </row>
      </sheetData>
      <sheetData sheetId="34">
        <row r="4">
          <cell r="J4">
            <v>0.99876600671175242</v>
          </cell>
        </row>
      </sheetData>
      <sheetData sheetId="35">
        <row r="4">
          <cell r="J4">
            <v>13.244286242324455</v>
          </cell>
        </row>
      </sheetData>
      <sheetData sheetId="36">
        <row r="4">
          <cell r="J4">
            <v>19.281616859417234</v>
          </cell>
        </row>
      </sheetData>
      <sheetData sheetId="37">
        <row r="4">
          <cell r="J4">
            <v>14.749583225144095</v>
          </cell>
        </row>
      </sheetData>
      <sheetData sheetId="38">
        <row r="4">
          <cell r="J4">
            <v>12.63944714165657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556.71</f>
        <v>556.71</v>
      </c>
      <c r="P2" t="s">
        <v>8</v>
      </c>
      <c r="Q2" s="10">
        <f>N2+K2+H2</f>
        <v>613.79000000000008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0.13824573959513825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4439.8474904002433</v>
      </c>
      <c r="D7" s="20">
        <f>(C7*[1]Feuil1!$K$2-C4)/C4</f>
        <v>0.55754094690216716</v>
      </c>
      <c r="E7" s="31">
        <f>C7-C7/(1+D7)</f>
        <v>1589.298039850793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1306.2045164821493</v>
      </c>
    </row>
    <row r="9" spans="2:20">
      <c r="M9" s="17" t="str">
        <f>IF(C13&gt;C7*Params!F8,B13,"Others")</f>
        <v>BTC</v>
      </c>
      <c r="N9" s="18">
        <f>IF(C13&gt;C7*0.1,C13,C7)</f>
        <v>1244.3702963123935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556.71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273.53000286013128</v>
      </c>
    </row>
    <row r="12" spans="2:20">
      <c r="B12" s="7" t="s">
        <v>19</v>
      </c>
      <c r="C12" s="1">
        <f>[2]ETH!J4</f>
        <v>1306.2045164821493</v>
      </c>
      <c r="D12" s="20">
        <f>C12/$C$7</f>
        <v>0.29420031190404644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227.32600109776308</v>
      </c>
    </row>
    <row r="13" spans="2:20">
      <c r="B13" s="7" t="s">
        <v>4</v>
      </c>
      <c r="C13" s="1">
        <f>[2]BTC!J4</f>
        <v>1244.3702963123935</v>
      </c>
      <c r="D13" s="20">
        <f t="shared" ref="D13:D55" si="0">C13/$C$7</f>
        <v>0.28027320735744821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831.70667364780468</v>
      </c>
      <c r="Q13" s="23"/>
    </row>
    <row r="14" spans="2:20">
      <c r="B14" s="7" t="s">
        <v>59</v>
      </c>
      <c r="C14" s="1">
        <f>$N$2</f>
        <v>556.71</v>
      </c>
      <c r="D14" s="20">
        <f t="shared" si="0"/>
        <v>0.12538944213820591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273.53000286013128</v>
      </c>
      <c r="D15" s="20">
        <f t="shared" si="0"/>
        <v>6.1607972672834556E-2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227.32600109776308</v>
      </c>
      <c r="D16" s="20">
        <f t="shared" si="0"/>
        <v>5.1201308510998002E-2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2.5169783476036912E-2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2.0270966557882079E-2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1.4088321757728043E-2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57.822581625282069</v>
      </c>
      <c r="D20" s="20">
        <f t="shared" si="0"/>
        <v>1.3023551315738884E-2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55.041015256772766</v>
      </c>
      <c r="D21" s="20">
        <f t="shared" si="0"/>
        <v>1.2397050884243532E-2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1.1419311160940238E-2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44.143454550211587</v>
      </c>
      <c r="D23" s="20">
        <f t="shared" si="0"/>
        <v>9.9425610104080728E-3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46.242220884058213</v>
      </c>
      <c r="D24" s="20">
        <f t="shared" si="0"/>
        <v>1.0415272367810447E-2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37.245159130148252</v>
      </c>
      <c r="D25" s="20">
        <f t="shared" si="0"/>
        <v>8.3888375018914621E-3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37.426024274808753</v>
      </c>
      <c r="D26" s="20">
        <f t="shared" si="0"/>
        <v>8.4295742941014572E-3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23.408076123081756</v>
      </c>
      <c r="D27" s="20">
        <f t="shared" si="0"/>
        <v>5.2722703141705358E-3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19.281616859417234</v>
      </c>
      <c r="D28" s="20">
        <f t="shared" si="0"/>
        <v>4.3428556726571336E-3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18.576050202149503</v>
      </c>
      <c r="D29" s="20">
        <f t="shared" si="0"/>
        <v>4.1839388047256801E-3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1.4369862959920851E-3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13.577183831358205</v>
      </c>
      <c r="D31" s="20">
        <f t="shared" si="0"/>
        <v>3.0580293266186604E-3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13.325265046732396</v>
      </c>
      <c r="D32" s="20">
        <f t="shared" si="0"/>
        <v>3.0012889126358596E-3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13.128736852567366</v>
      </c>
      <c r="D33" s="20">
        <f t="shared" si="0"/>
        <v>2.9570242853958566E-3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13.244286242324455</v>
      </c>
      <c r="D34" s="20">
        <f t="shared" si="0"/>
        <v>2.983049816679741E-3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12.141421761694073</v>
      </c>
      <c r="D35" s="20">
        <f t="shared" si="0"/>
        <v>2.7346483832938026E-3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11.375724159047746</v>
      </c>
      <c r="D36" s="20">
        <f t="shared" si="0"/>
        <v>2.5621880444416452E-3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14.749583225144095</v>
      </c>
      <c r="D37" s="20">
        <f t="shared" si="0"/>
        <v>3.3220923144399381E-3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12.63944714165657</v>
      </c>
      <c r="D38" s="20">
        <f t="shared" si="0"/>
        <v>2.8468201146515395E-3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2.3649460984195756E-3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9.0646480881894327</v>
      </c>
      <c r="D40" s="20">
        <f t="shared" si="0"/>
        <v>2.0416575361628633E-3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5.5356991447356885</v>
      </c>
      <c r="D41" s="20">
        <f t="shared" si="0"/>
        <v>1.2468219137492618E-3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4.8797076227781186</v>
      </c>
      <c r="D42" s="20">
        <f t="shared" si="0"/>
        <v>1.0990710003730834E-3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5.2053275869244242</v>
      </c>
      <c r="D43" s="20">
        <f t="shared" si="0"/>
        <v>1.1724113493040669E-3</v>
      </c>
    </row>
    <row r="44" spans="2:14">
      <c r="B44" s="22" t="s">
        <v>56</v>
      </c>
      <c r="C44" s="9">
        <f>[2]SHIB!$J$4</f>
        <v>4.6420602705436176</v>
      </c>
      <c r="D44" s="20">
        <f t="shared" si="0"/>
        <v>1.0455449833762522E-3</v>
      </c>
    </row>
    <row r="45" spans="2:14">
      <c r="B45" s="22" t="s">
        <v>23</v>
      </c>
      <c r="C45" s="9">
        <f>[2]LUNA!J4</f>
        <v>3.6125419552091538</v>
      </c>
      <c r="D45" s="20">
        <f t="shared" si="0"/>
        <v>8.1366352403322985E-4</v>
      </c>
    </row>
    <row r="46" spans="2:14">
      <c r="B46" s="22" t="s">
        <v>36</v>
      </c>
      <c r="C46" s="9">
        <f>[2]AMP!$J$4</f>
        <v>3.4120055102346578</v>
      </c>
      <c r="D46" s="20">
        <f t="shared" si="0"/>
        <v>7.6849610659195696E-4</v>
      </c>
    </row>
    <row r="47" spans="2:14">
      <c r="B47" s="22" t="s">
        <v>64</v>
      </c>
      <c r="C47" s="10">
        <f>[2]ACE!$J$4</f>
        <v>3.242642856197989</v>
      </c>
      <c r="D47" s="20">
        <f t="shared" si="0"/>
        <v>7.3035005441271842E-4</v>
      </c>
    </row>
    <row r="48" spans="2:14">
      <c r="B48" s="22" t="s">
        <v>40</v>
      </c>
      <c r="C48" s="9">
        <f>[2]SHPING!$J$4</f>
        <v>2.8749879891688663</v>
      </c>
      <c r="D48" s="20">
        <f t="shared" si="0"/>
        <v>6.4754205980838587E-4</v>
      </c>
    </row>
    <row r="49" spans="2:4">
      <c r="B49" s="22" t="s">
        <v>62</v>
      </c>
      <c r="C49" s="10">
        <f>[2]SEI!$J$4</f>
        <v>2.2155152298763832</v>
      </c>
      <c r="D49" s="20">
        <f t="shared" si="0"/>
        <v>4.9900705703669545E-4</v>
      </c>
    </row>
    <row r="50" spans="2:4">
      <c r="B50" s="22" t="s">
        <v>50</v>
      </c>
      <c r="C50" s="9">
        <f>[2]KAVA!$J$4</f>
        <v>2.5721787461991807</v>
      </c>
      <c r="D50" s="20">
        <f t="shared" si="0"/>
        <v>5.7933943716776271E-4</v>
      </c>
    </row>
    <row r="51" spans="2:4">
      <c r="B51" s="7" t="s">
        <v>25</v>
      </c>
      <c r="C51" s="1">
        <f>[2]POLIS!J4</f>
        <v>2.5822415461909465</v>
      </c>
      <c r="D51" s="20">
        <f t="shared" si="0"/>
        <v>5.8160591141344874E-4</v>
      </c>
    </row>
    <row r="52" spans="2:4">
      <c r="B52" s="7" t="s">
        <v>28</v>
      </c>
      <c r="C52" s="1">
        <f>[2]ATLAS!O47</f>
        <v>2.0883446421326255</v>
      </c>
      <c r="D52" s="20">
        <f t="shared" si="0"/>
        <v>4.7036404891114073E-4</v>
      </c>
    </row>
    <row r="53" spans="2:4">
      <c r="B53" s="22" t="s">
        <v>63</v>
      </c>
      <c r="C53" s="10">
        <f>[2]MEME!$J$4</f>
        <v>1.8353656862569185</v>
      </c>
      <c r="D53" s="20">
        <f t="shared" si="0"/>
        <v>4.1338484941775872E-4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3.8217384801364821E-4</v>
      </c>
    </row>
    <row r="55" spans="2:4">
      <c r="B55" s="22" t="s">
        <v>43</v>
      </c>
      <c r="C55" s="9">
        <f>[2]TRX!$J$4</f>
        <v>0.99876600671175242</v>
      </c>
      <c r="D55" s="20">
        <f t="shared" si="0"/>
        <v>2.2495502579114845E-4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2023-12-31T15:18:20Z</dcterms:modified>
</cp:coreProperties>
</file>