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3" l="1"/>
  <c r="C14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12" l="1"/>
  <c r="C31" l="1"/>
  <c r="C44" l="1"/>
  <c r="C27" l="1"/>
  <c r="C18"/>
  <c r="C20" l="1"/>
  <c r="C7" s="1"/>
  <c r="D7" l="1"/>
  <c r="E7" s="1"/>
  <c r="D17"/>
  <c r="N8"/>
  <c r="D29"/>
  <c r="D16"/>
  <c r="D37"/>
  <c r="D42"/>
  <c r="D15"/>
  <c r="D28"/>
  <c r="D14"/>
  <c r="D33"/>
  <c r="D41"/>
  <c r="D50"/>
  <c r="D39"/>
  <c r="D47"/>
  <c r="D32"/>
  <c r="D20"/>
  <c r="M8"/>
  <c r="D36"/>
  <c r="D43"/>
  <c r="M9"/>
  <c r="D35"/>
  <c r="D44"/>
  <c r="D23"/>
  <c r="D26"/>
  <c r="D22"/>
  <c r="D40"/>
  <c r="D12"/>
  <c r="D34"/>
  <c r="D19"/>
  <c r="D45"/>
  <c r="N9"/>
  <c r="D13"/>
  <c r="D48"/>
  <c r="D31"/>
  <c r="D46"/>
  <c r="Q3"/>
  <c r="D30"/>
  <c r="D49"/>
  <c r="D24"/>
  <c r="D38"/>
  <c r="D27"/>
  <c r="D21"/>
  <c r="D25"/>
  <c r="D18"/>
  <c r="M10" l="1"/>
  <c r="N10"/>
  <c r="M11" l="1"/>
  <c r="N11"/>
  <c r="M12" l="1"/>
  <c r="N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M29" l="1"/>
  <c r="N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<sst xmlns="http://schemas.openxmlformats.org/spreadsheetml/2006/main" count="92" uniqueCount="59">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</sst>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879.78064390625434</c:v>
                </c:pt>
                <c:pt idx="1">
                  <c:v>802.83642561591569</c:v>
                </c:pt>
                <c:pt idx="2">
                  <c:v>280.37</c:v>
                </c:pt>
                <c:pt idx="3">
                  <c:v>759.56337054882385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879.78064390625434</v>
          </cell>
        </row>
      </sheetData>
      <sheetData sheetId="1">
        <row r="4">
          <cell r="J4">
            <v>802.83642561591569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1.2404173795386026</v>
          </cell>
        </row>
      </sheetData>
      <sheetData sheetId="4">
        <row r="46">
          <cell r="M46">
            <v>76.27000000000001</v>
          </cell>
          <cell r="O46">
            <v>0.40152398338868878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26.678124307321724</v>
          </cell>
        </row>
      </sheetData>
      <sheetData sheetId="8">
        <row r="4">
          <cell r="J4">
            <v>11.522655889188373</v>
          </cell>
        </row>
      </sheetData>
      <sheetData sheetId="9">
        <row r="4">
          <cell r="J4">
            <v>21.75459598679668</v>
          </cell>
        </row>
      </sheetData>
      <sheetData sheetId="10">
        <row r="4">
          <cell r="J4">
            <v>13.711552099797075</v>
          </cell>
        </row>
      </sheetData>
      <sheetData sheetId="11">
        <row r="4">
          <cell r="J4">
            <v>26.912112156257191</v>
          </cell>
        </row>
      </sheetData>
      <sheetData sheetId="12">
        <row r="4">
          <cell r="J4">
            <v>3.4046194688437112</v>
          </cell>
        </row>
      </sheetData>
      <sheetData sheetId="13">
        <row r="4">
          <cell r="J4">
            <v>105.67548214520977</v>
          </cell>
        </row>
      </sheetData>
      <sheetData sheetId="14">
        <row r="4">
          <cell r="J4">
            <v>4.9179167579782357</v>
          </cell>
        </row>
      </sheetData>
      <sheetData sheetId="15">
        <row r="4">
          <cell r="J4">
            <v>20.463742948992937</v>
          </cell>
        </row>
      </sheetData>
      <sheetData sheetId="16">
        <row r="4">
          <cell r="J4">
            <v>5.427430410117049</v>
          </cell>
        </row>
      </sheetData>
      <sheetData sheetId="17">
        <row r="4">
          <cell r="J4">
            <v>5.1913021118540437</v>
          </cell>
        </row>
      </sheetData>
      <sheetData sheetId="18">
        <row r="4">
          <cell r="J4">
            <v>5.1972612058586174</v>
          </cell>
        </row>
      </sheetData>
      <sheetData sheetId="19">
        <row r="4">
          <cell r="J4">
            <v>4.1555740976919076</v>
          </cell>
        </row>
      </sheetData>
      <sheetData sheetId="20">
        <row r="4">
          <cell r="J4">
            <v>10.906306131429703</v>
          </cell>
        </row>
      </sheetData>
      <sheetData sheetId="21">
        <row r="4">
          <cell r="J4">
            <v>2.0288956446944511</v>
          </cell>
        </row>
      </sheetData>
      <sheetData sheetId="22">
        <row r="4">
          <cell r="J4">
            <v>37.105010593723811</v>
          </cell>
        </row>
      </sheetData>
      <sheetData sheetId="23">
        <row r="4">
          <cell r="J4">
            <v>32.284048484486931</v>
          </cell>
        </row>
      </sheetData>
      <sheetData sheetId="24">
        <row r="4">
          <cell r="J4">
            <v>36.189893880780701</v>
          </cell>
        </row>
      </sheetData>
      <sheetData sheetId="25">
        <row r="4">
          <cell r="J4">
            <v>22.22820588577639</v>
          </cell>
        </row>
      </sheetData>
      <sheetData sheetId="26">
        <row r="4">
          <cell r="J4">
            <v>4.5248767542412747</v>
          </cell>
        </row>
      </sheetData>
      <sheetData sheetId="27">
        <row r="4">
          <cell r="J4">
            <v>104.42754263965072</v>
          </cell>
        </row>
      </sheetData>
      <sheetData sheetId="28">
        <row r="4">
          <cell r="J4">
            <v>0.60558425461146714</v>
          </cell>
        </row>
      </sheetData>
      <sheetData sheetId="29">
        <row r="4">
          <cell r="J4">
            <v>4.7365308621844306</v>
          </cell>
        </row>
      </sheetData>
      <sheetData sheetId="30">
        <row r="4">
          <cell r="J4">
            <v>19.965310159362758</v>
          </cell>
        </row>
      </sheetData>
      <sheetData sheetId="31">
        <row r="4">
          <cell r="J4">
            <v>3.6392177554631076</v>
          </cell>
        </row>
      </sheetData>
      <sheetData sheetId="32">
        <row r="4">
          <cell r="J4">
            <v>2.3581663367159247</v>
          </cell>
        </row>
      </sheetData>
      <sheetData sheetId="33">
        <row r="4">
          <cell r="J4">
            <v>2.5282704379209182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0.12257096627555029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2749.3460338920468</v>
      </c>
      <c r="D7" s="20">
        <f>(C7*[1]Feuil1!$K$2-C4)/C4</f>
        <v>0.10987202772298518</v>
      </c>
      <c r="E7" s="32">
        <f>C7-C7/(1+D7)</f>
        <v>272.17212084856874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879.78064390625434</v>
      </c>
    </row>
    <row r="9" spans="2:20">
      <c r="M9" s="17" t="str">
        <f>IF(C13&gt;C7*[2]Params!F8,B13,"Others")</f>
        <v>BTC</v>
      </c>
      <c r="N9" s="18">
        <f>IF(C13&gt;C7*0.1,C13,C7)</f>
        <v>802.83642561591569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759.56337054882385</v>
      </c>
    </row>
    <row r="12" spans="2:20">
      <c r="B12" s="7" t="s">
        <v>19</v>
      </c>
      <c r="C12" s="1">
        <f>[2]ETH!J4</f>
        <v>879.78064390625434</v>
      </c>
      <c r="D12" s="30">
        <f>C12/$C$7</f>
        <v>0.31999633114963477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802.83642561591569</v>
      </c>
      <c r="D13" s="30">
        <f t="shared" ref="D13:D50" si="0">C13/$C$7</f>
        <v>0.29200996008472579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0.10197697799541837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104.42754263965072</v>
      </c>
      <c r="D15" s="30">
        <f t="shared" si="0"/>
        <v>3.798268437378919E-2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105.67548214520977</v>
      </c>
      <c r="D16" s="30">
        <f t="shared" si="0"/>
        <v>3.8436588498688459E-2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2.7741142460714626E-2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3.1349273222616929E-2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37.105010593723811</v>
      </c>
      <c r="D19" s="30">
        <f>C19/$C$7</f>
        <v>1.3495940538702209E-2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36.189893880780701</v>
      </c>
      <c r="D20" s="30">
        <f t="shared" si="0"/>
        <v>1.316309167149445E-2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1.4279759446802884E-2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32.284048484486931</v>
      </c>
      <c r="D22" s="30">
        <f t="shared" si="0"/>
        <v>1.1742446416897468E-2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26.912112156257191</v>
      </c>
      <c r="D23" s="30">
        <f t="shared" si="0"/>
        <v>9.7885503768907894E-3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26.678124307321724</v>
      </c>
      <c r="D24" s="30">
        <f t="shared" si="0"/>
        <v>9.7034436474900416E-3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22.22820588577639</v>
      </c>
      <c r="D25" s="30">
        <f t="shared" si="0"/>
        <v>8.0849065966096516E-3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20.463742948992937</v>
      </c>
      <c r="D26" s="30">
        <f t="shared" si="0"/>
        <v>7.443131092532548E-3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19.965310159362758</v>
      </c>
      <c r="D27" s="30">
        <f t="shared" si="0"/>
        <v>7.2618396932376452E-3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21.75459598679668</v>
      </c>
      <c r="D28" s="30">
        <f t="shared" si="0"/>
        <v>7.9126438500723394E-3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7.2744571812546534E-3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6.3142288333290393E-3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13.711552099797075</v>
      </c>
      <c r="D31" s="30">
        <f t="shared" si="0"/>
        <v>4.9872049319258076E-3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10.906306131429703</v>
      </c>
      <c r="D32" s="30">
        <f t="shared" si="0"/>
        <v>3.9668728479370233E-3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11.522655889188373</v>
      </c>
      <c r="D33" s="30">
        <f t="shared" si="0"/>
        <v>4.1910533440116292E-3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4.9179167579782357</v>
      </c>
      <c r="D34" s="30">
        <f t="shared" si="0"/>
        <v>1.788758743844369E-3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1.9641034389387565E-3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5.427430410117049</v>
      </c>
      <c r="D36" s="30">
        <f t="shared" si="0"/>
        <v>1.9740805061317927E-3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5.1972612058586174</v>
      </c>
      <c r="D37" s="30">
        <f t="shared" si="0"/>
        <v>1.890362705090722E-3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5.1913021118540437</v>
      </c>
      <c r="D38" s="30">
        <f t="shared" si="0"/>
        <v>1.8881952463819548E-3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4.5248767542412747</v>
      </c>
      <c r="D39" s="30">
        <f t="shared" si="0"/>
        <v>1.6458011099591344E-3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4.7365308621844306</v>
      </c>
      <c r="D40" s="30">
        <f t="shared" si="0"/>
        <v>1.7227845472325915E-3</v>
      </c>
    </row>
    <row r="41" spans="2:14">
      <c r="B41" s="22" t="s">
        <v>37</v>
      </c>
      <c r="C41" s="9">
        <f>[2]GRT!$J$4</f>
        <v>3.6392177554631076</v>
      </c>
      <c r="D41" s="30">
        <f t="shared" si="0"/>
        <v>1.3236666867689022E-3</v>
      </c>
    </row>
    <row r="42" spans="2:14">
      <c r="B42" s="22" t="s">
        <v>54</v>
      </c>
      <c r="C42" s="9">
        <f>[2]LINK!$J$4</f>
        <v>4.1555740976919076</v>
      </c>
      <c r="D42" s="30">
        <f t="shared" si="0"/>
        <v>1.5114772918595363E-3</v>
      </c>
    </row>
    <row r="43" spans="2:14">
      <c r="B43" s="22" t="s">
        <v>36</v>
      </c>
      <c r="C43" s="9">
        <f>[2]AMP!$J$4</f>
        <v>3.4046194688437112</v>
      </c>
      <c r="D43" s="30">
        <f t="shared" si="0"/>
        <v>1.2383379272284771E-3</v>
      </c>
    </row>
    <row r="44" spans="2:14">
      <c r="B44" s="22" t="s">
        <v>50</v>
      </c>
      <c r="C44" s="9">
        <f>[2]KAVA!$J$4</f>
        <v>2.3581663367159247</v>
      </c>
      <c r="D44" s="30">
        <f t="shared" si="0"/>
        <v>8.5771900213580689E-4</v>
      </c>
    </row>
    <row r="45" spans="2:14">
      <c r="B45" s="22" t="s">
        <v>40</v>
      </c>
      <c r="C45" s="9">
        <f>[2]SHPING!$J$4</f>
        <v>2.5282704379209182</v>
      </c>
      <c r="D45" s="30">
        <f t="shared" si="0"/>
        <v>9.1958975216438357E-4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6.171626194313468E-4</v>
      </c>
    </row>
    <row r="47" spans="2:14">
      <c r="B47" s="7" t="s">
        <v>25</v>
      </c>
      <c r="C47" s="1">
        <f>[2]POLIS!J4</f>
        <v>1.2404173795386026</v>
      </c>
      <c r="D47" s="30">
        <f t="shared" si="0"/>
        <v>4.5116815571688334E-4</v>
      </c>
    </row>
    <row r="48" spans="2:14">
      <c r="B48" s="22" t="s">
        <v>43</v>
      </c>
      <c r="C48" s="9">
        <f>[2]TRX!$J$4</f>
        <v>0.60558425461146714</v>
      </c>
      <c r="D48" s="30">
        <f t="shared" si="0"/>
        <v>2.2026483649065668E-4</v>
      </c>
    </row>
    <row r="49" spans="2:4">
      <c r="B49" s="7" t="s">
        <v>28</v>
      </c>
      <c r="C49" s="1">
        <f>[2]ATLAS!O46</f>
        <v>0.40152398338868878</v>
      </c>
      <c r="D49" s="30">
        <f t="shared" si="0"/>
        <v>1.4604345122039107E-4</v>
      </c>
    </row>
    <row r="50" spans="2:4">
      <c r="B50" s="22" t="s">
        <v>23</v>
      </c>
      <c r="C50" s="9">
        <f>[2]LUNA!J4</f>
        <v>2.0288956446944511</v>
      </c>
      <c r="D50" s="30">
        <f t="shared" si="0"/>
        <v>7.3795572462819197E-4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2023-04-27T17:45:07Z</dcterms:modified>
</cp:coreProperties>
</file>