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6" l="1"/>
  <c r="T2"/>
  <c r="C25" i="2" l="1"/>
  <c r="C26" i="1" l="1"/>
  <c r="C4"/>
  <c r="C38"/>
  <c r="C30"/>
  <c r="Q2" l="1"/>
  <c r="C47" l="1"/>
  <c r="C43" l="1"/>
  <c r="C50" l="1"/>
  <c r="C40"/>
  <c r="C44" l="1"/>
  <c r="C23"/>
  <c r="C46"/>
  <c r="C41"/>
  <c r="C36"/>
  <c r="C45"/>
  <c r="C27"/>
  <c r="C18"/>
  <c r="C42" l="1"/>
  <c r="C17" l="1"/>
  <c r="C49" l="1"/>
  <c r="C25" l="1"/>
  <c r="C32" l="1"/>
  <c r="C37" l="1"/>
  <c r="C35"/>
  <c r="C29" l="1"/>
  <c r="C24" l="1"/>
  <c r="C19"/>
  <c r="C15"/>
  <c r="C20" l="1"/>
  <c r="C22" l="1"/>
  <c r="C21"/>
  <c r="C12" l="1"/>
  <c r="C13"/>
  <c r="C48" l="1"/>
  <c r="C34" l="1"/>
  <c r="C39" l="1"/>
  <c r="C33"/>
  <c r="C31"/>
  <c r="C28"/>
  <c r="C14" l="1"/>
  <c r="C7" s="1"/>
  <c r="D14" l="1"/>
  <c r="D45"/>
  <c r="D34"/>
  <c r="D29"/>
  <c r="D44"/>
  <c r="D46"/>
  <c r="M9"/>
  <c r="D16"/>
  <c r="D25"/>
  <c r="D41"/>
  <c r="D38"/>
  <c r="D23"/>
  <c r="D31"/>
  <c r="D30"/>
  <c r="N9"/>
  <c r="D28"/>
  <c r="D48"/>
  <c r="D40"/>
  <c r="D43"/>
  <c r="D27"/>
  <c r="D36"/>
  <c r="D49"/>
  <c r="D13"/>
  <c r="D7"/>
  <c r="E7" s="1"/>
  <c r="Q3"/>
  <c r="D24"/>
  <c r="D12"/>
  <c r="D32"/>
  <c r="D20"/>
  <c r="D35"/>
  <c r="D15"/>
  <c r="D33"/>
  <c r="D37"/>
  <c r="M8"/>
  <c r="D39"/>
  <c r="D50"/>
  <c r="D47"/>
  <c r="D42"/>
  <c r="N8"/>
  <c r="D21"/>
  <c r="D26"/>
  <c r="D18"/>
  <c r="D22"/>
  <c r="D17"/>
  <c r="D19"/>
  <c r="M10" l="1"/>
  <c r="N10"/>
  <c r="M11" l="1"/>
  <c r="N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<sst xmlns="http://schemas.openxmlformats.org/spreadsheetml/2006/main" count="97" uniqueCount="60">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</sst>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953.9204633557722</c:v>
                </c:pt>
                <c:pt idx="1">
                  <c:v>864.54089169204076</c:v>
                </c:pt>
                <c:pt idx="2">
                  <c:v>198.48489591925403</c:v>
                </c:pt>
                <c:pt idx="3">
                  <c:v>726.39750554494765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953.9204633557722</v>
          </cell>
        </row>
      </sheetData>
      <sheetData sheetId="1">
        <row r="4">
          <cell r="J4">
            <v>864.54089169204076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0.74015312154885948</v>
          </cell>
        </row>
      </sheetData>
      <sheetData sheetId="4">
        <row r="46">
          <cell r="M46">
            <v>79.390000000000015</v>
          </cell>
          <cell r="O46">
            <v>0.82019807523259836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29.617464845508177</v>
          </cell>
        </row>
      </sheetData>
      <sheetData sheetId="8">
        <row r="4">
          <cell r="J4">
            <v>7.4115891035978665</v>
          </cell>
        </row>
      </sheetData>
      <sheetData sheetId="9">
        <row r="4">
          <cell r="J4">
            <v>16.817120218013994</v>
          </cell>
        </row>
      </sheetData>
      <sheetData sheetId="10">
        <row r="4">
          <cell r="J4">
            <v>11.214346043321578</v>
          </cell>
        </row>
      </sheetData>
      <sheetData sheetId="11">
        <row r="4">
          <cell r="J4">
            <v>36.115748482577388</v>
          </cell>
        </row>
      </sheetData>
      <sheetData sheetId="12">
        <row r="4">
          <cell r="J4">
            <v>1.9691620966495227</v>
          </cell>
        </row>
      </sheetData>
      <sheetData sheetId="13">
        <row r="4">
          <cell r="J4">
            <v>132.5398001309336</v>
          </cell>
        </row>
      </sheetData>
      <sheetData sheetId="14">
        <row r="4">
          <cell r="J4">
            <v>4.228230737090005</v>
          </cell>
        </row>
      </sheetData>
      <sheetData sheetId="15">
        <row r="4">
          <cell r="J4">
            <v>29.871053288079828</v>
          </cell>
        </row>
      </sheetData>
      <sheetData sheetId="16">
        <row r="4">
          <cell r="J4">
            <v>4.4777629175401978</v>
          </cell>
        </row>
      </sheetData>
      <sheetData sheetId="17">
        <row r="4">
          <cell r="J4">
            <v>6.1282425873534798</v>
          </cell>
        </row>
      </sheetData>
      <sheetData sheetId="18">
        <row r="4">
          <cell r="J4">
            <v>8.6265271249504849</v>
          </cell>
        </row>
      </sheetData>
      <sheetData sheetId="19">
        <row r="4">
          <cell r="J4">
            <v>8.0488319228903933</v>
          </cell>
        </row>
      </sheetData>
      <sheetData sheetId="20">
        <row r="4">
          <cell r="J4">
            <v>11.744878241413227</v>
          </cell>
        </row>
      </sheetData>
      <sheetData sheetId="21">
        <row r="4">
          <cell r="J4">
            <v>1.4558740182618781</v>
          </cell>
        </row>
      </sheetData>
      <sheetData sheetId="22">
        <row r="4">
          <cell r="J4">
            <v>30.974290708102124</v>
          </cell>
        </row>
      </sheetData>
      <sheetData sheetId="23">
        <row r="4">
          <cell r="J4">
            <v>36.092707730804499</v>
          </cell>
        </row>
      </sheetData>
      <sheetData sheetId="24">
        <row r="4">
          <cell r="J4">
            <v>25.218987357774207</v>
          </cell>
        </row>
      </sheetData>
      <sheetData sheetId="25">
        <row r="4">
          <cell r="J4">
            <v>28.213758824232617</v>
          </cell>
        </row>
      </sheetData>
      <sheetData sheetId="26">
        <row r="4">
          <cell r="J4">
            <v>3.4073877476652479</v>
          </cell>
        </row>
      </sheetData>
      <sheetData sheetId="27">
        <row r="4">
          <cell r="J4">
            <v>198.48489591925403</v>
          </cell>
        </row>
      </sheetData>
      <sheetData sheetId="28">
        <row r="4">
          <cell r="J4">
            <v>0.73562652432704656</v>
          </cell>
        </row>
      </sheetData>
      <sheetData sheetId="29">
        <row r="4">
          <cell r="J4">
            <v>9.3910704031888024</v>
          </cell>
        </row>
      </sheetData>
      <sheetData sheetId="30">
        <row r="4">
          <cell r="J4">
            <v>15.926935026357397</v>
          </cell>
        </row>
      </sheetData>
      <sheetData sheetId="31">
        <row r="4">
          <cell r="J4">
            <v>4.847486839181645</v>
          </cell>
        </row>
      </sheetData>
      <sheetData sheetId="32">
        <row r="4">
          <cell r="J4">
            <v>2.7089482962756644</v>
          </cell>
        </row>
      </sheetData>
      <sheetData sheetId="33">
        <row r="4">
          <cell r="J4">
            <v>1.7450600391068856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16" workbookViewId="0">
      <selection activeCell="C33" sqref="C3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13.11+45.4</f>
        <v>58.51</v>
      </c>
      <c r="J2" t="s">
        <v>6</v>
      </c>
      <c r="K2" s="9">
        <v>19.149999999999999</v>
      </c>
      <c r="M2" t="s">
        <v>7</v>
      </c>
      <c r="N2" s="9">
        <f>23.33</f>
        <v>23.33</v>
      </c>
      <c r="P2" t="s">
        <v>8</v>
      </c>
      <c r="Q2" s="10">
        <f>N2+K2+H2</f>
        <v>100.99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3.6493673751902454E-2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2767.3289536857133</v>
      </c>
      <c r="D7" s="20">
        <f>(C7*[1]Feuil1!$K$2-C4)/C4</f>
        <v>2.8789794812149109E-2</v>
      </c>
      <c r="E7" s="31">
        <f>C7-C7/(1+D7)</f>
        <v>77.441313236275164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953.9204633557722</v>
      </c>
    </row>
    <row r="9" spans="2:20">
      <c r="M9" s="17" t="str">
        <f>IF(C13&gt;C7*[2]Params!F8,B13,"Others")</f>
        <v>BTC</v>
      </c>
      <c r="N9" s="18">
        <f>IF(C13&gt;C7*0.1,C13,C7)</f>
        <v>864.54089169204076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198.48489591925403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726.39750554494765</v>
      </c>
    </row>
    <row r="12" spans="2:20">
      <c r="B12" s="7" t="s">
        <v>19</v>
      </c>
      <c r="C12" s="1">
        <f>[2]ETH!J4</f>
        <v>953.9204633557722</v>
      </c>
      <c r="D12" s="20">
        <f>C12/$C$7</f>
        <v>0.34470801242666771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864.54089169204076</v>
      </c>
      <c r="D13" s="20">
        <f t="shared" ref="D13:D50" si="0">C13/$C$7</f>
        <v>0.31240987470628945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198.48489591925403</v>
      </c>
      <c r="D14" s="20">
        <f t="shared" si="0"/>
        <v>7.1724359207422234E-2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132.5398001309336</v>
      </c>
      <c r="D15" s="20">
        <f t="shared" si="0"/>
        <v>4.7894486831573907E-2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58.51</v>
      </c>
      <c r="D16" s="20">
        <f t="shared" si="0"/>
        <v>2.1143131510286291E-2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2.8688313290063733E-2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2.4987994256303148E-2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36.092707730804499</v>
      </c>
      <c r="D19" s="20">
        <f>C19/$C$7</f>
        <v>1.3042434901977889E-2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36.115748482577388</v>
      </c>
      <c r="D20" s="20">
        <f t="shared" si="0"/>
        <v>1.305076089146396E-2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29.617464845508177</v>
      </c>
      <c r="D21" s="20">
        <f t="shared" si="0"/>
        <v>1.0702545790973517E-2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29.871053288079828</v>
      </c>
      <c r="D22" s="20">
        <f t="shared" si="0"/>
        <v>1.079418232816E-2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30.974290708102124</v>
      </c>
      <c r="D23" s="20">
        <f t="shared" si="0"/>
        <v>1.1192847408635138E-2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28.213758824232617</v>
      </c>
      <c r="D24" s="20">
        <f t="shared" si="0"/>
        <v>1.0195303592894387E-2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25.218987357774207</v>
      </c>
      <c r="D25" s="20">
        <f t="shared" si="0"/>
        <v>9.1131151300917358E-3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23.33</v>
      </c>
      <c r="D26" s="20">
        <f t="shared" si="0"/>
        <v>8.4305120173471058E-3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8.1908103611887887E-3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16.817120218013994</v>
      </c>
      <c r="D28" s="20">
        <f t="shared" si="0"/>
        <v>6.0770224644294026E-3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15.926935026357397</v>
      </c>
      <c r="D29" s="20">
        <f t="shared" si="0"/>
        <v>5.7553457839353873E-3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19.149999999999999</v>
      </c>
      <c r="D30" s="20">
        <f t="shared" si="0"/>
        <v>6.9200302242690562E-3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11.214346043321578</v>
      </c>
      <c r="D31" s="20">
        <f t="shared" si="0"/>
        <v>4.052408019070362E-3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8.6265271249504849</v>
      </c>
      <c r="D32" s="20">
        <f t="shared" si="0"/>
        <v>3.1172756362994364E-3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9.3910704031888024</v>
      </c>
      <c r="D33" s="20">
        <f t="shared" si="0"/>
        <v>3.3935504453423034E-3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11.744878241413227</v>
      </c>
      <c r="D34" s="20">
        <f t="shared" si="0"/>
        <v>4.2441207525294794E-3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8.0488319228903933</v>
      </c>
      <c r="D35" s="20">
        <f t="shared" si="0"/>
        <v>2.9085201136534282E-3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7.4115891035978665</v>
      </c>
      <c r="D36" s="20">
        <f t="shared" si="0"/>
        <v>2.6782465068804408E-3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6.1282425873534798</v>
      </c>
      <c r="D37" s="20">
        <f t="shared" si="0"/>
        <v>2.2144973329576443E-3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1.9513401154596819E-3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4.847486839181645</v>
      </c>
      <c r="D39" s="20">
        <f t="shared" si="0"/>
        <v>1.7516843571218517E-3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4.4777629175401978</v>
      </c>
      <c r="D40" s="20">
        <f t="shared" si="0"/>
        <v>1.6180811867618464E-3</v>
      </c>
    </row>
    <row r="41" spans="2:14">
      <c r="B41" s="22" t="s">
        <v>51</v>
      </c>
      <c r="C41" s="9">
        <f>[2]DOGE!$J$4</f>
        <v>4.228230737090005</v>
      </c>
      <c r="D41" s="20">
        <f t="shared" si="0"/>
        <v>1.5279104175376639E-3</v>
      </c>
    </row>
    <row r="42" spans="2:14">
      <c r="B42" s="22" t="s">
        <v>56</v>
      </c>
      <c r="C42" s="9">
        <f>[2]SHIB!$J$4</f>
        <v>3.4073877476652479</v>
      </c>
      <c r="D42" s="20">
        <f t="shared" si="0"/>
        <v>1.2312911853601871E-3</v>
      </c>
    </row>
    <row r="43" spans="2:14">
      <c r="B43" s="22" t="s">
        <v>50</v>
      </c>
      <c r="C43" s="9">
        <f>[2]KAVA!$J$4</f>
        <v>2.7089482962756644</v>
      </c>
      <c r="D43" s="20">
        <f t="shared" si="0"/>
        <v>9.7890360763497461E-4</v>
      </c>
    </row>
    <row r="44" spans="2:14">
      <c r="B44" s="22" t="s">
        <v>40</v>
      </c>
      <c r="C44" s="9">
        <f>[2]SHPING!$J$4</f>
        <v>1.7450600391068856</v>
      </c>
      <c r="D44" s="20">
        <f t="shared" si="0"/>
        <v>6.3059364040646423E-4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6.1315211469171278E-4</v>
      </c>
    </row>
    <row r="46" spans="2:14">
      <c r="B46" s="22" t="s">
        <v>23</v>
      </c>
      <c r="C46" s="9">
        <f>[2]LUNA!J4</f>
        <v>1.4558740182618781</v>
      </c>
      <c r="D46" s="20">
        <f t="shared" si="0"/>
        <v>5.2609358794257109E-4</v>
      </c>
    </row>
    <row r="47" spans="2:14">
      <c r="B47" s="22" t="s">
        <v>36</v>
      </c>
      <c r="C47" s="9">
        <f>[2]AMP!$J$4</f>
        <v>1.9691620966495227</v>
      </c>
      <c r="D47" s="20">
        <f t="shared" si="0"/>
        <v>7.1157499871016825E-4</v>
      </c>
    </row>
    <row r="48" spans="2:14">
      <c r="B48" s="7" t="s">
        <v>25</v>
      </c>
      <c r="C48" s="1">
        <f>[2]POLIS!J4</f>
        <v>0.74015312154885948</v>
      </c>
      <c r="D48" s="20">
        <f t="shared" si="0"/>
        <v>2.6746119956685098E-4</v>
      </c>
    </row>
    <row r="49" spans="2:4">
      <c r="B49" s="7" t="s">
        <v>28</v>
      </c>
      <c r="C49" s="1">
        <f>[2]ATLAS!O46</f>
        <v>0.82019807523259836</v>
      </c>
      <c r="D49" s="20">
        <f t="shared" si="0"/>
        <v>2.9638618644892357E-4</v>
      </c>
    </row>
    <row r="50" spans="2:4">
      <c r="B50" s="22" t="s">
        <v>43</v>
      </c>
      <c r="C50" s="9">
        <f>[2]TRX!$J$4</f>
        <v>0.73562652432704656</v>
      </c>
      <c r="D50" s="20">
        <f t="shared" si="0"/>
        <v>2.6582547165102658E-4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2023-07-17T21:05:11Z</dcterms:modified>
</cp:coreProperties>
</file>