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6" l="1"/>
  <c r="C44" l="1"/>
  <c r="C16" l="1"/>
  <c r="C15" l="1"/>
  <c r="C13"/>
  <c r="C12" l="1"/>
  <c r="C28" l="1"/>
  <c r="C18" l="1"/>
  <c r="C24" l="1"/>
  <c r="C25" l="1"/>
  <c r="C31" l="1"/>
  <c r="C46" l="1"/>
  <c r="C21" l="1"/>
  <c r="C7" s="1"/>
  <c r="D21" l="1"/>
  <c r="D38"/>
  <c r="D41"/>
  <c r="N9"/>
  <c r="D35"/>
  <c r="D17"/>
  <c r="D37"/>
  <c r="D15"/>
  <c r="D40"/>
  <c r="D42"/>
  <c r="D7"/>
  <c r="E7" s="1"/>
  <c r="D34"/>
  <c r="D27"/>
  <c r="D26"/>
  <c r="D12"/>
  <c r="D50"/>
  <c r="D33"/>
  <c r="D43"/>
  <c r="D29"/>
  <c r="D25"/>
  <c r="D47"/>
  <c r="D24"/>
  <c r="D23"/>
  <c r="D19"/>
  <c r="D36"/>
  <c r="D55"/>
  <c r="D22"/>
  <c r="D28"/>
  <c r="D13"/>
  <c r="D45"/>
  <c r="D16"/>
  <c r="D53"/>
  <c r="D44"/>
  <c r="Q3"/>
  <c r="D32"/>
  <c r="N8"/>
  <c r="D48"/>
  <c r="D52"/>
  <c r="D31"/>
  <c r="D18"/>
  <c r="D14"/>
  <c r="D20"/>
  <c r="M9"/>
  <c r="D54"/>
  <c r="D30"/>
  <c r="M8"/>
  <c r="D39"/>
  <c r="D49"/>
  <c r="D51"/>
  <c r="D46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<sst xmlns="http://schemas.openxmlformats.org/spreadsheetml/2006/main" count="107" uniqueCount="67">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</sst>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1243.2042155346603</c:v>
                </c:pt>
                <c:pt idx="1">
                  <c:v>1278.0899873061308</c:v>
                </c:pt>
                <c:pt idx="2">
                  <c:v>362.59</c:v>
                </c:pt>
                <c:pt idx="3">
                  <c:v>312.22623212534046</c:v>
                </c:pt>
                <c:pt idx="4">
                  <c:v>1032.2609782560355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1243.2042155346603</v>
          </cell>
        </row>
      </sheetData>
      <sheetData sheetId="1">
        <row r="4">
          <cell r="J4">
            <v>1278.0899873061308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3.1558962670307791</v>
          </cell>
        </row>
      </sheetData>
      <sheetData sheetId="4">
        <row r="47">
          <cell r="M47">
            <v>117.75</v>
          </cell>
          <cell r="O47">
            <v>2.0058461680798132</v>
          </cell>
        </row>
      </sheetData>
      <sheetData sheetId="5">
        <row r="4">
          <cell r="C4">
            <v>-95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4.0651460069576952</v>
          </cell>
        </row>
      </sheetData>
      <sheetData sheetId="8">
        <row r="4">
          <cell r="J4">
            <v>43.555073358923131</v>
          </cell>
        </row>
      </sheetData>
      <sheetData sheetId="9">
        <row r="4">
          <cell r="J4">
            <v>12.590895579488844</v>
          </cell>
        </row>
      </sheetData>
      <sheetData sheetId="10">
        <row r="4">
          <cell r="J4">
            <v>22.781813735666891</v>
          </cell>
        </row>
      </sheetData>
      <sheetData sheetId="11">
        <row r="4">
          <cell r="J4">
            <v>13.109256801798711</v>
          </cell>
        </row>
      </sheetData>
      <sheetData sheetId="12">
        <row r="4">
          <cell r="J4">
            <v>59.301162112321251</v>
          </cell>
        </row>
      </sheetData>
      <sheetData sheetId="13">
        <row r="4">
          <cell r="J4">
            <v>3.6641679717572964</v>
          </cell>
        </row>
      </sheetData>
      <sheetData sheetId="14">
        <row r="4">
          <cell r="J4">
            <v>185.63117587809899</v>
          </cell>
        </row>
      </sheetData>
      <sheetData sheetId="15">
        <row r="4">
          <cell r="J4">
            <v>5.6691854957229362</v>
          </cell>
        </row>
      </sheetData>
      <sheetData sheetId="16">
        <row r="4">
          <cell r="J4">
            <v>41.295082891139778</v>
          </cell>
        </row>
      </sheetData>
      <sheetData sheetId="17">
        <row r="4">
          <cell r="J4">
            <v>6.1364716812659648</v>
          </cell>
        </row>
      </sheetData>
      <sheetData sheetId="18">
        <row r="4">
          <cell r="J4">
            <v>4.3926353900210611</v>
          </cell>
        </row>
      </sheetData>
      <sheetData sheetId="19">
        <row r="4">
          <cell r="J4">
            <v>13.503733785428636</v>
          </cell>
        </row>
      </sheetData>
      <sheetData sheetId="20">
        <row r="4">
          <cell r="J4">
            <v>2.3551220192973443</v>
          </cell>
        </row>
      </sheetData>
      <sheetData sheetId="21">
        <row r="4">
          <cell r="J4">
            <v>11.892333808433586</v>
          </cell>
        </row>
      </sheetData>
      <sheetData sheetId="22">
        <row r="4">
          <cell r="J4">
            <v>7.9456830764964597</v>
          </cell>
        </row>
      </sheetData>
      <sheetData sheetId="23">
        <row r="4">
          <cell r="J4">
            <v>11.682262566020148</v>
          </cell>
        </row>
      </sheetData>
      <sheetData sheetId="24">
        <row r="4">
          <cell r="J4">
            <v>3.9845293104864621</v>
          </cell>
        </row>
      </sheetData>
      <sheetData sheetId="25">
        <row r="4">
          <cell r="J4">
            <v>20.219521054449675</v>
          </cell>
        </row>
      </sheetData>
      <sheetData sheetId="26">
        <row r="4">
          <cell r="J4">
            <v>44.838815080639705</v>
          </cell>
        </row>
      </sheetData>
      <sheetData sheetId="27">
        <row r="4">
          <cell r="J4">
            <v>1.970347730777489</v>
          </cell>
        </row>
      </sheetData>
      <sheetData sheetId="28">
        <row r="4">
          <cell r="J4">
            <v>48.824314959668214</v>
          </cell>
        </row>
      </sheetData>
      <sheetData sheetId="29">
        <row r="4">
          <cell r="J4">
            <v>44.276720470417033</v>
          </cell>
        </row>
      </sheetData>
      <sheetData sheetId="30">
        <row r="4">
          <cell r="J4">
            <v>2.266280969981922</v>
          </cell>
        </row>
      </sheetData>
      <sheetData sheetId="31">
        <row r="4">
          <cell r="J4">
            <v>4.532853925658638</v>
          </cell>
        </row>
      </sheetData>
      <sheetData sheetId="32">
        <row r="4">
          <cell r="J4">
            <v>2.9987657524798035</v>
          </cell>
        </row>
      </sheetData>
      <sheetData sheetId="33">
        <row r="4">
          <cell r="J4">
            <v>312.22623212534046</v>
          </cell>
        </row>
      </sheetData>
      <sheetData sheetId="34">
        <row r="4">
          <cell r="J4">
            <v>0.96464231638719133</v>
          </cell>
        </row>
      </sheetData>
      <sheetData sheetId="35">
        <row r="4">
          <cell r="J4">
            <v>12.300554856795312</v>
          </cell>
        </row>
      </sheetData>
      <sheetData sheetId="36">
        <row r="4">
          <cell r="J4">
            <v>19.251846251090942</v>
          </cell>
        </row>
      </sheetData>
      <sheetData sheetId="37">
        <row r="4">
          <cell r="J4">
            <v>2.0295322716731503</v>
          </cell>
        </row>
      </sheetData>
      <sheetData sheetId="38">
        <row r="4">
          <cell r="J4">
            <v>2.0225151115808528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362.59</f>
        <v>362.59</v>
      </c>
      <c r="P2" t="s">
        <v>8</v>
      </c>
      <c r="Q2" s="10">
        <f>N2+K2+H2</f>
        <v>442.14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0.10456508116042575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4228.3714132221667</v>
      </c>
      <c r="D7" s="20">
        <f>(C7*[1]Feuil1!$K$2-C4)/C4</f>
        <v>0.49965370091148559</v>
      </c>
      <c r="E7" s="31">
        <f>C7-C7/(1+D7)</f>
        <v>1408.8061958308626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1243.2042155346603</v>
      </c>
    </row>
    <row r="9" spans="2:20">
      <c r="M9" s="17" t="str">
        <f>IF(C13&gt;C7*Params!F8,B13,"Others")</f>
        <v>BTC</v>
      </c>
      <c r="N9" s="18">
        <f>IF(C13&gt;C7*0.1,C13,C7)</f>
        <v>1278.0899873061308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312.22623212534046</v>
      </c>
    </row>
    <row r="12" spans="2:20">
      <c r="B12" s="7" t="s">
        <v>19</v>
      </c>
      <c r="C12" s="1">
        <f>[2]ETH!J4</f>
        <v>1243.2042155346603</v>
      </c>
      <c r="D12" s="20">
        <f>C12/$C$7</f>
        <v>0.29401490409455194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1032.2609782560355</v>
      </c>
    </row>
    <row r="13" spans="2:20">
      <c r="B13" s="7" t="s">
        <v>4</v>
      </c>
      <c r="C13" s="1">
        <f>[2]BTC!J4</f>
        <v>1278.0899873061308</v>
      </c>
      <c r="D13" s="20">
        <f t="shared" ref="D13:D55" si="0">C13/$C$7</f>
        <v>0.30226530794090806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362.59</v>
      </c>
      <c r="D14" s="20">
        <f t="shared" si="0"/>
        <v>8.5751691269640315E-2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312.22623212534046</v>
      </c>
      <c r="D15" s="20">
        <f t="shared" si="0"/>
        <v>7.3840777361469573E-2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185.63117587809899</v>
      </c>
      <c r="D16" s="20">
        <f t="shared" si="0"/>
        <v>4.3901341139907471E-2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95</v>
      </c>
      <c r="D17" s="20">
        <f t="shared" si="0"/>
        <v>2.246727893934149E-2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2.7847601001131164E-2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1.4792929449008528E-2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59.301162112321251</v>
      </c>
      <c r="D20" s="20">
        <f t="shared" si="0"/>
        <v>1.4024586848469798E-2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44.276720470417033</v>
      </c>
      <c r="D21" s="20">
        <f t="shared" si="0"/>
        <v>1.0471341361348535E-2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49.31</v>
      </c>
      <c r="D22" s="20">
        <f t="shared" si="0"/>
        <v>1.1661700257883463E-2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44.838815080639705</v>
      </c>
      <c r="D23" s="20">
        <f t="shared" si="0"/>
        <v>1.0604275428697726E-2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43.555073358923131</v>
      </c>
      <c r="D24" s="20">
        <f t="shared" si="0"/>
        <v>1.0300673498720077E-2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48.824314959668214</v>
      </c>
      <c r="D25" s="20">
        <f t="shared" si="0"/>
        <v>1.1546836876011888E-2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41.295082891139778</v>
      </c>
      <c r="D26" s="20">
        <f t="shared" si="0"/>
        <v>9.7661910119838501E-3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7.1516896329019653E-3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22.781813735666891</v>
      </c>
      <c r="D28" s="20">
        <f t="shared" si="0"/>
        <v>5.3878459362457836E-3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20.219521054449675</v>
      </c>
      <c r="D29" s="20">
        <f t="shared" si="0"/>
        <v>4.7818696794758846E-3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19.251846251090942</v>
      </c>
      <c r="D30" s="20">
        <f t="shared" si="0"/>
        <v>4.553016840216589E-3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13.503733785428636</v>
      </c>
      <c r="D31" s="20">
        <f t="shared" si="0"/>
        <v>3.1936016176824732E-3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13.109256801798711</v>
      </c>
      <c r="D32" s="20">
        <f t="shared" si="0"/>
        <v>3.1003087289839092E-3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12.590895579488844</v>
      </c>
      <c r="D33" s="20">
        <f t="shared" si="0"/>
        <v>2.9777175061105007E-3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12.300554856795312</v>
      </c>
      <c r="D34" s="20">
        <f t="shared" si="0"/>
        <v>2.9090526008030736E-3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11.892333808433586</v>
      </c>
      <c r="D35" s="20">
        <f t="shared" si="0"/>
        <v>2.8125092727772491E-3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11.682262566020148</v>
      </c>
      <c r="D36" s="20">
        <f t="shared" si="0"/>
        <v>2.762827912772652E-3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2.4832255669798489E-3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7.9456830764964597</v>
      </c>
      <c r="D38" s="20">
        <f t="shared" si="0"/>
        <v>1.8791355583500106E-3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6.1364716812659648</v>
      </c>
      <c r="D39" s="20">
        <f t="shared" si="0"/>
        <v>1.4512612733302344E-3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5.6691854957229362</v>
      </c>
      <c r="D40" s="20">
        <f t="shared" si="0"/>
        <v>1.340749177802907E-3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4.532853925658638</v>
      </c>
      <c r="D41" s="20">
        <f t="shared" si="0"/>
        <v>1.0720094056743338E-3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4.3926353900210611</v>
      </c>
      <c r="D42" s="20">
        <f t="shared" si="0"/>
        <v>1.0388480482781714E-3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4.0651460069576952</v>
      </c>
      <c r="D43" s="20">
        <f t="shared" si="0"/>
        <v>9.6139757123651351E-4</v>
      </c>
    </row>
    <row r="44" spans="2:14">
      <c r="B44" s="22" t="s">
        <v>23</v>
      </c>
      <c r="C44" s="9">
        <f>[2]LUNA!J4</f>
        <v>3.9845293104864621</v>
      </c>
      <c r="D44" s="20">
        <f t="shared" si="0"/>
        <v>9.4233191011243542E-4</v>
      </c>
    </row>
    <row r="45" spans="2:14">
      <c r="B45" s="22" t="s">
        <v>36</v>
      </c>
      <c r="C45" s="9">
        <f>[2]AMP!$J$4</f>
        <v>3.6641679717572964</v>
      </c>
      <c r="D45" s="20">
        <f t="shared" si="0"/>
        <v>8.6656719896918244E-4</v>
      </c>
    </row>
    <row r="46" spans="2:14">
      <c r="B46" s="22" t="s">
        <v>62</v>
      </c>
      <c r="C46" s="10">
        <f>[2]SEI!$J$4</f>
        <v>2.266280969981922</v>
      </c>
      <c r="D46" s="20">
        <f t="shared" si="0"/>
        <v>5.3597017586847623E-4</v>
      </c>
    </row>
    <row r="47" spans="2:14">
      <c r="B47" s="7" t="s">
        <v>25</v>
      </c>
      <c r="C47" s="1">
        <f>[2]POLIS!J4</f>
        <v>3.1558962670307791</v>
      </c>
      <c r="D47" s="20">
        <f t="shared" si="0"/>
        <v>7.4636212352639005E-4</v>
      </c>
    </row>
    <row r="48" spans="2:14">
      <c r="B48" s="22" t="s">
        <v>40</v>
      </c>
      <c r="C48" s="9">
        <f>[2]SHPING!$J$4</f>
        <v>2.9987657524798035</v>
      </c>
      <c r="D48" s="20">
        <f t="shared" si="0"/>
        <v>7.0920112247061082E-4</v>
      </c>
    </row>
    <row r="49" spans="2:4">
      <c r="B49" s="22" t="s">
        <v>50</v>
      </c>
      <c r="C49" s="9">
        <f>[2]KAVA!$J$4</f>
        <v>2.3551220192973443</v>
      </c>
      <c r="D49" s="20">
        <f t="shared" si="0"/>
        <v>5.5698087730251188E-4</v>
      </c>
    </row>
    <row r="50" spans="2:4">
      <c r="B50" s="22" t="s">
        <v>63</v>
      </c>
      <c r="C50" s="10">
        <f>[2]MEME!$J$4</f>
        <v>1.970347730777489</v>
      </c>
      <c r="D50" s="20">
        <f t="shared" si="0"/>
        <v>4.6598265341975134E-4</v>
      </c>
    </row>
    <row r="51" spans="2:4">
      <c r="B51" s="7" t="s">
        <v>28</v>
      </c>
      <c r="C51" s="1">
        <f>[2]ATLAS!O47</f>
        <v>2.0058461680798132</v>
      </c>
      <c r="D51" s="20">
        <f t="shared" si="0"/>
        <v>4.7437795123850968E-4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4.0128773803883605E-4</v>
      </c>
    </row>
    <row r="53" spans="2:4">
      <c r="B53" s="22" t="s">
        <v>65</v>
      </c>
      <c r="C53" s="10">
        <f>[2]DYDX!$J$4</f>
        <v>2.0225151115808528</v>
      </c>
      <c r="D53" s="20">
        <f t="shared" si="0"/>
        <v>4.7832011758863578E-4</v>
      </c>
    </row>
    <row r="54" spans="2:4">
      <c r="B54" s="22" t="s">
        <v>66</v>
      </c>
      <c r="C54" s="10">
        <f>[2]TIA!$J$4</f>
        <v>2.0295322716731503</v>
      </c>
      <c r="D54" s="20">
        <f t="shared" si="0"/>
        <v>4.7997965962185329E-4</v>
      </c>
    </row>
    <row r="55" spans="2:4">
      <c r="B55" s="22" t="s">
        <v>43</v>
      </c>
      <c r="C55" s="9">
        <f>[2]TRX!$J$4</f>
        <v>0.96464231638719133</v>
      </c>
      <c r="D55" s="20">
        <f t="shared" si="0"/>
        <v>2.2813566314698459E-4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2023-12-20T20:19:46Z</dcterms:modified>
</cp:coreProperties>
</file>