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2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<sst xmlns="http://schemas.openxmlformats.org/spreadsheetml/2006/main" count="107" uniqueCount="67">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</sst>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1370.3568943894286</c:v>
                </c:pt>
                <c:pt idx="1">
                  <c:v>1327.3604316711003</c:v>
                </c:pt>
                <c:pt idx="2">
                  <c:v>539.94000000000005</c:v>
                </c:pt>
                <c:pt idx="3">
                  <c:v>257.34559693874422</c:v>
                </c:pt>
                <c:pt idx="4">
                  <c:v>1022.8816230448684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1327.3604316711003</v>
          </cell>
        </row>
      </sheetData>
      <sheetData sheetId="1">
        <row r="4">
          <cell r="J4">
            <v>1370.3568943894286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2.4888231309297217</v>
          </cell>
        </row>
      </sheetData>
      <sheetData sheetId="4">
        <row r="47">
          <cell r="M47">
            <v>111.75</v>
          </cell>
          <cell r="O47">
            <v>2.310736092478674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2.5414466692302877</v>
          </cell>
        </row>
      </sheetData>
      <sheetData sheetId="8">
        <row r="4">
          <cell r="J4">
            <v>39.166795162349004</v>
          </cell>
        </row>
      </sheetData>
      <sheetData sheetId="9">
        <row r="4">
          <cell r="J4">
            <v>9.9530322934959923</v>
          </cell>
        </row>
      </sheetData>
      <sheetData sheetId="10">
        <row r="4">
          <cell r="J4">
            <v>19.52892759603526</v>
          </cell>
        </row>
      </sheetData>
      <sheetData sheetId="11">
        <row r="4">
          <cell r="J4">
            <v>12.080501093171419</v>
          </cell>
        </row>
      </sheetData>
      <sheetData sheetId="12">
        <row r="4">
          <cell r="J4">
            <v>49.369431126021929</v>
          </cell>
        </row>
      </sheetData>
      <sheetData sheetId="13">
        <row r="4">
          <cell r="J4">
            <v>3.2856462026383504</v>
          </cell>
        </row>
      </sheetData>
      <sheetData sheetId="14">
        <row r="4">
          <cell r="J4">
            <v>219.79693614995114</v>
          </cell>
        </row>
      </sheetData>
      <sheetData sheetId="15">
        <row r="4">
          <cell r="J4">
            <v>4.9582659740425212</v>
          </cell>
        </row>
      </sheetData>
      <sheetData sheetId="16">
        <row r="4">
          <cell r="J4">
            <v>45.254057894414018</v>
          </cell>
        </row>
      </sheetData>
      <sheetData sheetId="17">
        <row r="4">
          <cell r="J4">
            <v>5.7266422921904603</v>
          </cell>
        </row>
      </sheetData>
      <sheetData sheetId="18">
        <row r="4">
          <cell r="J4">
            <v>4.5641735096958964</v>
          </cell>
        </row>
      </sheetData>
      <sheetData sheetId="19">
        <row r="4">
          <cell r="J4">
            <v>13.431945659794456</v>
          </cell>
        </row>
      </sheetData>
      <sheetData sheetId="20">
        <row r="4">
          <cell r="J4">
            <v>2.218919245609325</v>
          </cell>
        </row>
      </sheetData>
      <sheetData sheetId="21">
        <row r="4">
          <cell r="J4">
            <v>15.113742455704761</v>
          </cell>
        </row>
      </sheetData>
      <sheetData sheetId="22">
        <row r="4">
          <cell r="J4">
            <v>8.3549327467725281</v>
          </cell>
        </row>
      </sheetData>
      <sheetData sheetId="23">
        <row r="4">
          <cell r="J4">
            <v>11.041683961333726</v>
          </cell>
        </row>
      </sheetData>
      <sheetData sheetId="24">
        <row r="4">
          <cell r="J4">
            <v>5.3333893301147839</v>
          </cell>
        </row>
      </sheetData>
      <sheetData sheetId="25">
        <row r="4">
          <cell r="J4">
            <v>15.761973458797048</v>
          </cell>
        </row>
      </sheetData>
      <sheetData sheetId="26">
        <row r="4">
          <cell r="J4">
            <v>48.16745070670985</v>
          </cell>
        </row>
      </sheetData>
      <sheetData sheetId="27">
        <row r="4">
          <cell r="J4">
            <v>1.488760026192701</v>
          </cell>
        </row>
      </sheetData>
      <sheetData sheetId="28">
        <row r="4">
          <cell r="J4">
            <v>40.084999230173196</v>
          </cell>
        </row>
      </sheetData>
      <sheetData sheetId="29">
        <row r="4">
          <cell r="J4">
            <v>33.781123386387407</v>
          </cell>
        </row>
      </sheetData>
      <sheetData sheetId="30">
        <row r="4">
          <cell r="J4">
            <v>2.6646377912637425</v>
          </cell>
        </row>
      </sheetData>
      <sheetData sheetId="31">
        <row r="4">
          <cell r="J4">
            <v>4.165325925085857</v>
          </cell>
        </row>
      </sheetData>
      <sheetData sheetId="32">
        <row r="4">
          <cell r="J4">
            <v>2.5192128152658246</v>
          </cell>
        </row>
      </sheetData>
      <sheetData sheetId="33">
        <row r="4">
          <cell r="J4">
            <v>257.34559693874422</v>
          </cell>
        </row>
      </sheetData>
      <sheetData sheetId="34">
        <row r="4">
          <cell r="J4">
            <v>0.97272919131570335</v>
          </cell>
        </row>
      </sheetData>
      <sheetData sheetId="35">
        <row r="4">
          <cell r="J4">
            <v>10.801490749987043</v>
          </cell>
        </row>
      </sheetData>
      <sheetData sheetId="36">
        <row r="4">
          <cell r="J4">
            <v>17.875181223195199</v>
          </cell>
        </row>
      </sheetData>
      <sheetData sheetId="37">
        <row r="4">
          <cell r="J4">
            <v>17.248341642566629</v>
          </cell>
        </row>
      </sheetData>
      <sheetData sheetId="38">
        <row r="4">
          <cell r="J4">
            <v>17.253574711954045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36" sqref="B36:D3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539.94</f>
        <v>539.94000000000005</v>
      </c>
      <c r="P2" t="s">
        <v>8</v>
      </c>
      <c r="Q2" s="10">
        <f>N2+K2+H2</f>
        <v>597.0200000000001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0.13214591783288279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4517.8845460441416</v>
      </c>
      <c r="D7" s="20">
        <f>(C7*[1]Feuil1!$K$2-C4)/C4</f>
        <v>0.58491709209721254</v>
      </c>
      <c r="E7" s="31">
        <f>C7-C7/(1+D7)</f>
        <v>1667.3350954946914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1370.3568943894286</v>
      </c>
    </row>
    <row r="9" spans="2:20">
      <c r="M9" s="17" t="str">
        <f>IF(C13&gt;C7*Params!F8,B13,"Others")</f>
        <v>ETH</v>
      </c>
      <c r="N9" s="18">
        <f>IF(C13&gt;C7*0.1,C13,C7)</f>
        <v>1327.3604316711003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539.94000000000005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257.34559693874422</v>
      </c>
    </row>
    <row r="12" spans="2:20">
      <c r="B12" s="7" t="s">
        <v>4</v>
      </c>
      <c r="C12" s="1">
        <f>[2]BTC!J4</f>
        <v>1370.3568943894286</v>
      </c>
      <c r="D12" s="20">
        <f>C12/$C$7</f>
        <v>0.30331826332067574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1022.8816230448684</v>
      </c>
    </row>
    <row r="13" spans="2:20">
      <c r="B13" s="7" t="s">
        <v>19</v>
      </c>
      <c r="C13" s="1">
        <f>[2]ETH!J4</f>
        <v>1327.3604316711003</v>
      </c>
      <c r="D13" s="20">
        <f t="shared" ref="D13:D55" si="0">C13/$C$7</f>
        <v>0.29380131744033539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539.94000000000005</v>
      </c>
      <c r="D14" s="20">
        <f t="shared" si="0"/>
        <v>0.11951168616576786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257.34559693874422</v>
      </c>
      <c r="D15" s="20">
        <f t="shared" si="0"/>
        <v>5.6961525757464507E-2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219.79693614995114</v>
      </c>
      <c r="D16" s="20">
        <f t="shared" si="0"/>
        <v>4.8650410144368404E-2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2.4735027834619693E-2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1.9920827786270894E-2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1.3844975311458271E-2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1.122206631959927E-2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48.16745070670985</v>
      </c>
      <c r="D21" s="20">
        <f t="shared" si="0"/>
        <v>1.0661505449245103E-2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49.369431126021929</v>
      </c>
      <c r="D22" s="20">
        <f t="shared" si="0"/>
        <v>1.0927554837418276E-2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45.254057894414018</v>
      </c>
      <c r="D23" s="20">
        <f t="shared" si="0"/>
        <v>1.001664771049505E-2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40.084999230173196</v>
      </c>
      <c r="D24" s="20">
        <f t="shared" si="0"/>
        <v>8.8725151830786851E-3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39.166795162349004</v>
      </c>
      <c r="D25" s="20">
        <f t="shared" si="0"/>
        <v>8.669277570770028E-3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33.781123386387407</v>
      </c>
      <c r="D26" s="20">
        <f t="shared" si="0"/>
        <v>7.4771993489665747E-3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19.52892759603526</v>
      </c>
      <c r="D27" s="20">
        <f t="shared" si="0"/>
        <v>4.3225822610130187E-3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17.248341642566629</v>
      </c>
      <c r="D28" s="20">
        <f t="shared" si="0"/>
        <v>3.8177915940037182E-3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17.875181223195199</v>
      </c>
      <c r="D29" s="20">
        <f t="shared" si="0"/>
        <v>3.9565378532850515E-3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17.253574711954045</v>
      </c>
      <c r="D30" s="20">
        <f t="shared" si="0"/>
        <v>3.8189498948266107E-3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15.761973458797048</v>
      </c>
      <c r="D31" s="20">
        <f t="shared" si="0"/>
        <v>3.4887950982718731E-3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15.113742455704761</v>
      </c>
      <c r="D32" s="20">
        <f t="shared" si="0"/>
        <v>3.3453140074016165E-3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12.080501093171419</v>
      </c>
      <c r="D33" s="20">
        <f t="shared" si="0"/>
        <v>2.673928687210279E-3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13.431945659794456</v>
      </c>
      <c r="D34" s="20">
        <f t="shared" si="0"/>
        <v>2.9730608480368239E-3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10.801490749987043</v>
      </c>
      <c r="D35" s="20">
        <f t="shared" si="0"/>
        <v>2.3908293007276656E-3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11.041683961333726</v>
      </c>
      <c r="D36" s="20">
        <f t="shared" si="0"/>
        <v>2.4439942740462064E-3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2.3240965750649374E-3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9.9530322934959923</v>
      </c>
      <c r="D38" s="20">
        <f t="shared" si="0"/>
        <v>2.2030293585547389E-3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8.3549327467725281</v>
      </c>
      <c r="D39" s="20">
        <f t="shared" si="0"/>
        <v>1.8493019601592308E-3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1.4121653475156477E-3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5.7266422921904603</v>
      </c>
      <c r="D41" s="20">
        <f t="shared" si="0"/>
        <v>1.2675494988477975E-3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5.3333893301147839</v>
      </c>
      <c r="D42" s="20">
        <f t="shared" si="0"/>
        <v>1.1805058929150144E-3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4.9582659740425212</v>
      </c>
      <c r="D43" s="20">
        <f t="shared" si="0"/>
        <v>1.0974751398603085E-3</v>
      </c>
    </row>
    <row r="44" spans="2:14">
      <c r="B44" s="22" t="s">
        <v>37</v>
      </c>
      <c r="C44" s="9">
        <f>[2]GRT!$J$4</f>
        <v>4.5641735096958964</v>
      </c>
      <c r="D44" s="20">
        <f t="shared" si="0"/>
        <v>1.0102457163701285E-3</v>
      </c>
    </row>
    <row r="45" spans="2:14">
      <c r="B45" s="22" t="s">
        <v>56</v>
      </c>
      <c r="C45" s="9">
        <f>[2]SHIB!$J$4</f>
        <v>4.165325925085857</v>
      </c>
      <c r="D45" s="20">
        <f t="shared" si="0"/>
        <v>9.2196378252583171E-4</v>
      </c>
    </row>
    <row r="46" spans="2:14">
      <c r="B46" s="22" t="s">
        <v>36</v>
      </c>
      <c r="C46" s="9">
        <f>[2]AMP!$J$4</f>
        <v>3.2856462026383504</v>
      </c>
      <c r="D46" s="20">
        <f t="shared" si="0"/>
        <v>7.2725324632637225E-4</v>
      </c>
    </row>
    <row r="47" spans="2:14">
      <c r="B47" s="22" t="s">
        <v>64</v>
      </c>
      <c r="C47" s="10">
        <f>[2]ACE!$J$4</f>
        <v>2.5414466692302877</v>
      </c>
      <c r="D47" s="20">
        <f t="shared" si="0"/>
        <v>5.6253023806364811E-4</v>
      </c>
    </row>
    <row r="48" spans="2:14">
      <c r="B48" s="22" t="s">
        <v>40</v>
      </c>
      <c r="C48" s="9">
        <f>[2]SHPING!$J$4</f>
        <v>2.5192128152658246</v>
      </c>
      <c r="D48" s="20">
        <f t="shared" si="0"/>
        <v>5.5760894055419076E-4</v>
      </c>
    </row>
    <row r="49" spans="2:4">
      <c r="B49" s="22" t="s">
        <v>62</v>
      </c>
      <c r="C49" s="10">
        <f>[2]SEI!$J$4</f>
        <v>2.6646377912637425</v>
      </c>
      <c r="D49" s="20">
        <f t="shared" si="0"/>
        <v>5.8979767280615842E-4</v>
      </c>
    </row>
    <row r="50" spans="2:4">
      <c r="B50" s="7" t="s">
        <v>25</v>
      </c>
      <c r="C50" s="1">
        <f>[2]POLIS!J4</f>
        <v>2.4888231309297217</v>
      </c>
      <c r="D50" s="20">
        <f t="shared" si="0"/>
        <v>5.5088241090820583E-4</v>
      </c>
    </row>
    <row r="51" spans="2:4">
      <c r="B51" s="22" t="s">
        <v>50</v>
      </c>
      <c r="C51" s="9">
        <f>[2]KAVA!$J$4</f>
        <v>2.218919245609325</v>
      </c>
      <c r="D51" s="20">
        <f t="shared" si="0"/>
        <v>4.9114120181583873E-4</v>
      </c>
    </row>
    <row r="52" spans="2:4">
      <c r="B52" s="7" t="s">
        <v>28</v>
      </c>
      <c r="C52" s="1">
        <f>[2]ATLAS!O47</f>
        <v>2.310736092478674</v>
      </c>
      <c r="D52" s="20">
        <f t="shared" si="0"/>
        <v>5.1146417508653554E-4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3.7557258993829577E-4</v>
      </c>
    </row>
    <row r="54" spans="2:4">
      <c r="B54" s="22" t="s">
        <v>63</v>
      </c>
      <c r="C54" s="10">
        <f>[2]MEME!$J$4</f>
        <v>1.488760026192701</v>
      </c>
      <c r="D54" s="20">
        <f t="shared" si="0"/>
        <v>3.2952591218743269E-4</v>
      </c>
    </row>
    <row r="55" spans="2:4">
      <c r="B55" s="22" t="s">
        <v>43</v>
      </c>
      <c r="C55" s="9">
        <f>[2]TRX!$J$4</f>
        <v>0.97272919131570335</v>
      </c>
      <c r="D55" s="20">
        <f t="shared" si="0"/>
        <v>2.1530634114309643E-4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2024-01-08T22:23:05Z</dcterms:modified>
</cp:coreProperties>
</file>