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<sst xmlns="http://schemas.openxmlformats.org/spreadsheetml/2006/main" count="107" uniqueCount="67">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</sst>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1317.8075787880882</c:v>
                </c:pt>
                <c:pt idx="1">
                  <c:v>1246.3425395331606</c:v>
                </c:pt>
                <c:pt idx="2">
                  <c:v>552.91</c:v>
                </c:pt>
                <c:pt idx="3">
                  <c:v>276.77232547715988</c:v>
                </c:pt>
                <c:pt idx="4">
                  <c:v>229.53968052602559</c:v>
                </c:pt>
                <c:pt idx="5">
                  <c:v>824.8332548849686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1317.8075787880882</v>
          </cell>
        </row>
      </sheetData>
      <sheetData sheetId="1">
        <row r="4">
          <cell r="J4">
            <v>1246.3425395331606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2.4920159134823767</v>
          </cell>
        </row>
      </sheetData>
      <sheetData sheetId="4">
        <row r="47">
          <cell r="M47">
            <v>111.75</v>
          </cell>
          <cell r="O47">
            <v>2.10403877508503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3.3468750405664789</v>
          </cell>
        </row>
      </sheetData>
      <sheetData sheetId="8">
        <row r="4">
          <cell r="J4">
            <v>44.861949294923093</v>
          </cell>
        </row>
      </sheetData>
      <sheetData sheetId="9">
        <row r="4">
          <cell r="J4">
            <v>11.426124504750408</v>
          </cell>
        </row>
      </sheetData>
      <sheetData sheetId="10">
        <row r="4">
          <cell r="J4">
            <v>23.401271766910863</v>
          </cell>
        </row>
      </sheetData>
      <sheetData sheetId="11">
        <row r="4">
          <cell r="J4">
            <v>13.366564740103712</v>
          </cell>
        </row>
      </sheetData>
      <sheetData sheetId="12">
        <row r="4">
          <cell r="J4">
            <v>55.434791415479168</v>
          </cell>
        </row>
      </sheetData>
      <sheetData sheetId="13">
        <row r="4">
          <cell r="J4">
            <v>3.4841267222415699</v>
          </cell>
        </row>
      </sheetData>
      <sheetData sheetId="14">
        <row r="4">
          <cell r="J4">
            <v>229.53968052602559</v>
          </cell>
        </row>
      </sheetData>
      <sheetData sheetId="15">
        <row r="4">
          <cell r="J4">
            <v>5.588336274423769</v>
          </cell>
        </row>
      </sheetData>
      <sheetData sheetId="16">
        <row r="4">
          <cell r="J4">
            <v>37.024177886649824</v>
          </cell>
        </row>
      </sheetData>
      <sheetData sheetId="17">
        <row r="4">
          <cell r="J4">
            <v>5.1430251910878058</v>
          </cell>
        </row>
      </sheetData>
      <sheetData sheetId="18">
        <row r="4">
          <cell r="J4">
            <v>4.8532997108794369</v>
          </cell>
        </row>
      </sheetData>
      <sheetData sheetId="19">
        <row r="4">
          <cell r="J4">
            <v>11.028572506545201</v>
          </cell>
        </row>
      </sheetData>
      <sheetData sheetId="20">
        <row r="4">
          <cell r="J4">
            <v>2.574567321364436</v>
          </cell>
        </row>
      </sheetData>
      <sheetData sheetId="21">
        <row r="4">
          <cell r="J4">
            <v>13.413284364165818</v>
          </cell>
        </row>
      </sheetData>
      <sheetData sheetId="22">
        <row r="4">
          <cell r="J4">
            <v>9.128163612003787</v>
          </cell>
        </row>
      </sheetData>
      <sheetData sheetId="23">
        <row r="4">
          <cell r="J4">
            <v>12.108024402840604</v>
          </cell>
        </row>
      </sheetData>
      <sheetData sheetId="24">
        <row r="4">
          <cell r="J4">
            <v>3.5817931740824522</v>
          </cell>
        </row>
      </sheetData>
      <sheetData sheetId="25">
        <row r="4">
          <cell r="J4">
            <v>18.287331554564886</v>
          </cell>
        </row>
      </sheetData>
      <sheetData sheetId="26">
        <row r="4">
          <cell r="J4">
            <v>56.628809563770766</v>
          </cell>
        </row>
      </sheetData>
      <sheetData sheetId="27">
        <row r="4">
          <cell r="J4">
            <v>1.8131187891360865</v>
          </cell>
        </row>
      </sheetData>
      <sheetData sheetId="28">
        <row r="4">
          <cell r="J4">
            <v>43.992014884106034</v>
          </cell>
        </row>
      </sheetData>
      <sheetData sheetId="29">
        <row r="4">
          <cell r="J4">
            <v>37.315109240114644</v>
          </cell>
        </row>
      </sheetData>
      <sheetData sheetId="30">
        <row r="4">
          <cell r="J4">
            <v>2.1541994474883221</v>
          </cell>
        </row>
      </sheetData>
      <sheetData sheetId="31">
        <row r="4">
          <cell r="J4">
            <v>4.6526426936701393</v>
          </cell>
        </row>
      </sheetData>
      <sheetData sheetId="32">
        <row r="4">
          <cell r="J4">
            <v>2.8634330084687716</v>
          </cell>
        </row>
      </sheetData>
      <sheetData sheetId="33">
        <row r="4">
          <cell r="J4">
            <v>276.77232547715988</v>
          </cell>
        </row>
      </sheetData>
      <sheetData sheetId="34">
        <row r="4">
          <cell r="J4">
            <v>0.99256195789941659</v>
          </cell>
        </row>
      </sheetData>
      <sheetData sheetId="35">
        <row r="4">
          <cell r="J4">
            <v>13.166977734405561</v>
          </cell>
        </row>
      </sheetData>
      <sheetData sheetId="36">
        <row r="4">
          <cell r="J4">
            <v>19.499201299606067</v>
          </cell>
        </row>
      </sheetData>
      <sheetData sheetId="37">
        <row r="4">
          <cell r="J4">
            <v>13.447789820999406</v>
          </cell>
        </row>
      </sheetData>
      <sheetData sheetId="38">
        <row r="4">
          <cell r="J4">
            <v>12.082268673152678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0.13713170773342659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4448.2053792094039</v>
      </c>
      <c r="D7" s="20">
        <f>(C7*[1]Feuil1!$K$2-C4)/C4</f>
        <v>0.56047297420221964</v>
      </c>
      <c r="E7" s="31">
        <f>C7-C7/(1+D7)</f>
        <v>1597.6559286599536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1317.8075787880882</v>
      </c>
    </row>
    <row r="9" spans="2:20">
      <c r="M9" s="17" t="str">
        <f>IF(C13&gt;C7*Params!F8,B13,"Others")</f>
        <v>BTC</v>
      </c>
      <c r="N9" s="18">
        <f>IF(C13&gt;C7*0.1,C13,C7)</f>
        <v>1246.3425395331606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276.77232547715988</v>
      </c>
    </row>
    <row r="12" spans="2:20">
      <c r="B12" s="7" t="s">
        <v>19</v>
      </c>
      <c r="C12" s="1">
        <f>[2]ETH!J4</f>
        <v>1317.8075787880882</v>
      </c>
      <c r="D12" s="20">
        <f>C12/$C$7</f>
        <v>0.29625601033338689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229.53968052602559</v>
      </c>
    </row>
    <row r="13" spans="2:20">
      <c r="B13" s="7" t="s">
        <v>4</v>
      </c>
      <c r="C13" s="1">
        <f>[2]BTC!J4</f>
        <v>1246.3425395331606</v>
      </c>
      <c r="D13" s="20">
        <f t="shared" ref="D13:D55" si="0">C13/$C$7</f>
        <v>0.28018997174871402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824.8332548849686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0.1242995664238576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276.77232547715988</v>
      </c>
      <c r="D15" s="20">
        <f t="shared" si="0"/>
        <v>6.2221121077451612E-2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229.53968052602559</v>
      </c>
      <c r="D16" s="20">
        <f t="shared" si="0"/>
        <v>5.1602761329069415E-2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2.5122491088723459E-2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2.0232878729173256E-2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1.4061850716775412E-2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56.628809563770766</v>
      </c>
      <c r="D20" s="20">
        <f t="shared" si="0"/>
        <v>1.2730709294235783E-2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55.434791415479168</v>
      </c>
      <c r="D21" s="20">
        <f t="shared" si="0"/>
        <v>1.2462282356515607E-2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1.1397855017434268E-2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44.861949294923093</v>
      </c>
      <c r="D23" s="20">
        <f t="shared" si="0"/>
        <v>1.008540421820554E-2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43.992014884106034</v>
      </c>
      <c r="D24" s="20">
        <f t="shared" si="0"/>
        <v>9.889834468912246E-3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37.315109240114644</v>
      </c>
      <c r="D25" s="20">
        <f t="shared" si="0"/>
        <v>8.3888008891232439E-3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37.024177886649824</v>
      </c>
      <c r="D26" s="20">
        <f t="shared" si="0"/>
        <v>8.3233966803102667E-3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23.401271766910863</v>
      </c>
      <c r="D27" s="20">
        <f t="shared" si="0"/>
        <v>5.2608343752037047E-3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19.499201299606067</v>
      </c>
      <c r="D28" s="20">
        <f t="shared" si="0"/>
        <v>4.383610835674079E-3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18.287331554564886</v>
      </c>
      <c r="D29" s="20">
        <f t="shared" si="0"/>
        <v>4.1111706847077193E-3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1.4342862921347262E-3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11.028572506545201</v>
      </c>
      <c r="D31" s="20">
        <f t="shared" si="0"/>
        <v>2.4793307786758153E-3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13.366564740103712</v>
      </c>
      <c r="D32" s="20">
        <f t="shared" si="0"/>
        <v>3.0049342601351291E-3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13.413284364165818</v>
      </c>
      <c r="D33" s="20">
        <f t="shared" si="0"/>
        <v>3.0154372877786977E-3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13.166977734405561</v>
      </c>
      <c r="D34" s="20">
        <f t="shared" si="0"/>
        <v>2.9600651525550237E-3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12.108024402840604</v>
      </c>
      <c r="D35" s="20">
        <f t="shared" si="0"/>
        <v>2.7220021043616038E-3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11.426124504750408</v>
      </c>
      <c r="D36" s="20">
        <f t="shared" si="0"/>
        <v>2.568704349433887E-3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13.447789820999406</v>
      </c>
      <c r="D37" s="20">
        <f t="shared" si="0"/>
        <v>3.0231944513743497E-3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12.082268673152678</v>
      </c>
      <c r="D38" s="20">
        <f t="shared" si="0"/>
        <v>2.7162119648576353E-3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2.3605025184035462E-3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9.128163612003787</v>
      </c>
      <c r="D40" s="20">
        <f t="shared" si="0"/>
        <v>2.0521003042413858E-3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5.588336274423769</v>
      </c>
      <c r="D41" s="20">
        <f t="shared" si="0"/>
        <v>1.2563125570917333E-3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4.8532997108794369</v>
      </c>
      <c r="D42" s="20">
        <f t="shared" si="0"/>
        <v>1.0910691609617251E-3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5.1430251910878058</v>
      </c>
      <c r="D43" s="20">
        <f t="shared" si="0"/>
        <v>1.1562022776929186E-3</v>
      </c>
    </row>
    <row r="44" spans="2:14">
      <c r="B44" s="22" t="s">
        <v>56</v>
      </c>
      <c r="C44" s="9">
        <f>[2]SHIB!$J$4</f>
        <v>4.6526426936701393</v>
      </c>
      <c r="D44" s="20">
        <f t="shared" si="0"/>
        <v>1.0459595043466881E-3</v>
      </c>
    </row>
    <row r="45" spans="2:14">
      <c r="B45" s="22" t="s">
        <v>23</v>
      </c>
      <c r="C45" s="9">
        <f>[2]LUNA!J4</f>
        <v>3.5817931740824522</v>
      </c>
      <c r="D45" s="20">
        <f t="shared" si="0"/>
        <v>8.0522207693545342E-4</v>
      </c>
    </row>
    <row r="46" spans="2:14">
      <c r="B46" s="22" t="s">
        <v>36</v>
      </c>
      <c r="C46" s="9">
        <f>[2]AMP!$J$4</f>
        <v>3.4841267222415699</v>
      </c>
      <c r="D46" s="20">
        <f t="shared" si="0"/>
        <v>7.8326570497983992E-4</v>
      </c>
    </row>
    <row r="47" spans="2:14">
      <c r="B47" s="22" t="s">
        <v>64</v>
      </c>
      <c r="C47" s="10">
        <f>[2]ACE!$J$4</f>
        <v>3.3468750405664789</v>
      </c>
      <c r="D47" s="20">
        <f t="shared" si="0"/>
        <v>7.5241018686087098E-4</v>
      </c>
    </row>
    <row r="48" spans="2:14">
      <c r="B48" s="22" t="s">
        <v>40</v>
      </c>
      <c r="C48" s="9">
        <f>[2]SHPING!$J$4</f>
        <v>2.8634330084687716</v>
      </c>
      <c r="D48" s="20">
        <f t="shared" si="0"/>
        <v>6.4372769788289326E-4</v>
      </c>
    </row>
    <row r="49" spans="2:4">
      <c r="B49" s="22" t="s">
        <v>62</v>
      </c>
      <c r="C49" s="10">
        <f>[2]SEI!$J$4</f>
        <v>2.1541994474883221</v>
      </c>
      <c r="D49" s="20">
        <f t="shared" si="0"/>
        <v>4.8428506866092502E-4</v>
      </c>
    </row>
    <row r="50" spans="2:4">
      <c r="B50" s="22" t="s">
        <v>50</v>
      </c>
      <c r="C50" s="9">
        <f>[2]KAVA!$J$4</f>
        <v>2.574567321364436</v>
      </c>
      <c r="D50" s="20">
        <f t="shared" si="0"/>
        <v>5.7878787103621179E-4</v>
      </c>
    </row>
    <row r="51" spans="2:4">
      <c r="B51" s="7" t="s">
        <v>25</v>
      </c>
      <c r="C51" s="1">
        <f>[2]POLIS!J4</f>
        <v>2.4920159134823767</v>
      </c>
      <c r="D51" s="20">
        <f t="shared" si="0"/>
        <v>5.6022950854065379E-4</v>
      </c>
    </row>
    <row r="52" spans="2:4">
      <c r="B52" s="7" t="s">
        <v>28</v>
      </c>
      <c r="C52" s="1">
        <f>[2]ATLAS!O47</f>
        <v>2.10403877508503</v>
      </c>
      <c r="D52" s="20">
        <f t="shared" si="0"/>
        <v>4.7300845975304062E-4</v>
      </c>
    </row>
    <row r="53" spans="2:4">
      <c r="B53" s="22" t="s">
        <v>63</v>
      </c>
      <c r="C53" s="10">
        <f>[2]MEME!$J$4</f>
        <v>1.8131187891360865</v>
      </c>
      <c r="D53" s="20">
        <f t="shared" si="0"/>
        <v>4.0760680646862102E-4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3.8145576819152569E-4</v>
      </c>
    </row>
    <row r="55" spans="2:4">
      <c r="B55" s="22" t="s">
        <v>43</v>
      </c>
      <c r="C55" s="9">
        <f>[2]TRX!$J$4</f>
        <v>0.99256195789941659</v>
      </c>
      <c r="D55" s="20">
        <f t="shared" si="0"/>
        <v>2.2313761917077407E-4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2023-12-30T18:05:43Z</dcterms:modified>
</cp:coreProperties>
</file>