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<sst xmlns="http://schemas.openxmlformats.org/spreadsheetml/2006/main" count="107" uniqueCount="67">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</sst>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1245.8931189862039</c:v>
                </c:pt>
                <c:pt idx="1">
                  <c:v>1241.1956914052028</c:v>
                </c:pt>
                <c:pt idx="2">
                  <c:v>353.47</c:v>
                </c:pt>
                <c:pt idx="3">
                  <c:v>282.70984043562601</c:v>
                </c:pt>
                <c:pt idx="4">
                  <c:v>1036.2050284741631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1245.8931189862039</v>
          </cell>
        </row>
      </sheetData>
      <sheetData sheetId="1">
        <row r="4">
          <cell r="J4">
            <v>1241.1956914052028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2.9750251764405466</v>
          </cell>
        </row>
      </sheetData>
      <sheetData sheetId="4">
        <row r="47">
          <cell r="M47">
            <v>117.75</v>
          </cell>
          <cell r="O47">
            <v>1.7459443304404942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3.9532142880200469</v>
          </cell>
        </row>
      </sheetData>
      <sheetData sheetId="8">
        <row r="4">
          <cell r="J4">
            <v>42.408145303419921</v>
          </cell>
        </row>
      </sheetData>
      <sheetData sheetId="9">
        <row r="4">
          <cell r="J4">
            <v>12.62009107158854</v>
          </cell>
        </row>
      </sheetData>
      <sheetData sheetId="10">
        <row r="4">
          <cell r="J4">
            <v>22.224123023899846</v>
          </cell>
        </row>
      </sheetData>
      <sheetData sheetId="11">
        <row r="4">
          <cell r="J4">
            <v>13.064331953236051</v>
          </cell>
        </row>
      </sheetData>
      <sheetData sheetId="12">
        <row r="4">
          <cell r="J4">
            <v>54.864654049480102</v>
          </cell>
        </row>
      </sheetData>
      <sheetData sheetId="13">
        <row r="4">
          <cell r="J4">
            <v>3.601960754925476</v>
          </cell>
        </row>
      </sheetData>
      <sheetData sheetId="14">
        <row r="4">
          <cell r="J4">
            <v>178.14567397184362</v>
          </cell>
        </row>
      </sheetData>
      <sheetData sheetId="15">
        <row r="4">
          <cell r="J4">
            <v>5.5847881397917698</v>
          </cell>
        </row>
      </sheetData>
      <sheetData sheetId="16">
        <row r="4">
          <cell r="J4">
            <v>39.802194082673843</v>
          </cell>
        </row>
      </sheetData>
      <sheetData sheetId="17">
        <row r="4">
          <cell r="J4">
            <v>5.7164797318404554</v>
          </cell>
        </row>
      </sheetData>
      <sheetData sheetId="18">
        <row r="4">
          <cell r="J4">
            <v>4.2724453623140013</v>
          </cell>
        </row>
      </sheetData>
      <sheetData sheetId="19">
        <row r="4">
          <cell r="J4">
            <v>13.740930236288253</v>
          </cell>
        </row>
      </sheetData>
      <sheetData sheetId="20">
        <row r="4">
          <cell r="J4">
            <v>2.2377137950884531</v>
          </cell>
        </row>
      </sheetData>
      <sheetData sheetId="21">
        <row r="4">
          <cell r="J4">
            <v>11.695127428033311</v>
          </cell>
        </row>
      </sheetData>
      <sheetData sheetId="22">
        <row r="4">
          <cell r="J4">
            <v>7.8926992471871067</v>
          </cell>
        </row>
      </sheetData>
      <sheetData sheetId="23">
        <row r="4">
          <cell r="J4">
            <v>11.645533674904613</v>
          </cell>
        </row>
      </sheetData>
      <sheetData sheetId="24">
        <row r="4">
          <cell r="J4">
            <v>4.0539203483682087</v>
          </cell>
        </row>
      </sheetData>
      <sheetData sheetId="25">
        <row r="4">
          <cell r="J4">
            <v>21.522342318094069</v>
          </cell>
        </row>
      </sheetData>
      <sheetData sheetId="26">
        <row r="4">
          <cell r="J4">
            <v>44.799236178387716</v>
          </cell>
        </row>
      </sheetData>
      <sheetData sheetId="27">
        <row r="4">
          <cell r="J4">
            <v>1.9545013699066929</v>
          </cell>
        </row>
      </sheetData>
      <sheetData sheetId="28">
        <row r="4">
          <cell r="J4">
            <v>41.071120133676722</v>
          </cell>
        </row>
      </sheetData>
      <sheetData sheetId="29">
        <row r="4">
          <cell r="J4">
            <v>47.560538666538768</v>
          </cell>
        </row>
      </sheetData>
      <sheetData sheetId="30">
        <row r="4">
          <cell r="J4">
            <v>1.940289587109628</v>
          </cell>
        </row>
      </sheetData>
      <sheetData sheetId="31">
        <row r="4">
          <cell r="J4">
            <v>4.5010992498762024</v>
          </cell>
        </row>
      </sheetData>
      <sheetData sheetId="32">
        <row r="4">
          <cell r="J4">
            <v>2.7694223407227287</v>
          </cell>
        </row>
      </sheetData>
      <sheetData sheetId="33">
        <row r="4">
          <cell r="J4">
            <v>282.70984043562601</v>
          </cell>
        </row>
      </sheetData>
      <sheetData sheetId="34">
        <row r="4">
          <cell r="J4">
            <v>0.94328664973675369</v>
          </cell>
        </row>
      </sheetData>
      <sheetData sheetId="35">
        <row r="4">
          <cell r="J4">
            <v>12.098158369091756</v>
          </cell>
        </row>
      </sheetData>
      <sheetData sheetId="36">
        <row r="4">
          <cell r="J4">
            <v>18.830188732333035</v>
          </cell>
        </row>
      </sheetData>
      <sheetData sheetId="37">
        <row r="4">
          <cell r="J4">
            <v>0.91144284087442307</v>
          </cell>
        </row>
      </sheetData>
      <sheetData sheetId="38">
        <row r="4">
          <cell r="J4">
            <v>1.0116124680301464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D24" sqref="D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353.47</f>
        <v>353.47</v>
      </c>
      <c r="P2" t="s">
        <v>8</v>
      </c>
      <c r="Q2" s="10">
        <f>N2+K2+H2</f>
        <v>432.02000000000004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0.10386410236224418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4159.473679301198</v>
      </c>
      <c r="D7" s="20">
        <f>(C7*[1]Feuil1!$K$2-C4)/C4</f>
        <v>0.47521811293643107</v>
      </c>
      <c r="E7" s="31">
        <f>C7-C7/(1+D7)</f>
        <v>1339.9084619098935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1245.8931189862039</v>
      </c>
    </row>
    <row r="9" spans="2:20">
      <c r="M9" s="17" t="str">
        <f>IF(C13&gt;C7*Params!F8,B13,"Others")</f>
        <v>BTC</v>
      </c>
      <c r="N9" s="18">
        <f>IF(C13&gt;C7*0.1,C13,C7)</f>
        <v>1241.1956914052028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353.47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282.70984043562601</v>
      </c>
    </row>
    <row r="12" spans="2:20">
      <c r="B12" s="7" t="s">
        <v>19</v>
      </c>
      <c r="C12" s="1">
        <f>[2]ETH!J4</f>
        <v>1245.8931189862039</v>
      </c>
      <c r="D12" s="20">
        <f>C12/$C$7</f>
        <v>0.29953143475486954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1036.2050284741631</v>
      </c>
    </row>
    <row r="13" spans="2:20">
      <c r="B13" s="7" t="s">
        <v>4</v>
      </c>
      <c r="C13" s="1">
        <f>[2]BTC!J4</f>
        <v>1241.1956914052028</v>
      </c>
      <c r="D13" s="20">
        <f t="shared" ref="D13:D55" si="0">C13/$C$7</f>
        <v>0.29840210255008193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353.47</v>
      </c>
      <c r="D14" s="20">
        <f t="shared" si="0"/>
        <v>8.4979501555442913E-2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282.70984043562601</v>
      </c>
      <c r="D15" s="20">
        <f t="shared" si="0"/>
        <v>6.796769549053186E-2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178.14567397184362</v>
      </c>
      <c r="D16" s="20">
        <f t="shared" si="0"/>
        <v>4.2828898006579658E-2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2.9571049003648056E-2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2.8308870082760638E-2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1.503796028600151E-2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54.864654049480102</v>
      </c>
      <c r="D20" s="20">
        <f t="shared" si="0"/>
        <v>1.3190287589149381E-2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47.560538666538768</v>
      </c>
      <c r="D21" s="20">
        <f t="shared" si="0"/>
        <v>1.1434268451610699E-2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1.1614450222489737E-2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44.799236178387716</v>
      </c>
      <c r="D23" s="20">
        <f t="shared" si="0"/>
        <v>1.0770409824041512E-2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42.408145303419921</v>
      </c>
      <c r="D24" s="20">
        <f t="shared" si="0"/>
        <v>1.0195555633506159E-2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41.071120133676722</v>
      </c>
      <c r="D25" s="20">
        <f t="shared" si="0"/>
        <v>9.8741146838022004E-3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39.802194082673843</v>
      </c>
      <c r="D26" s="20">
        <f t="shared" si="0"/>
        <v>9.5690457859468198E-3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7.2701505843115223E-3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22.224123023899846</v>
      </c>
      <c r="D28" s="20">
        <f t="shared" si="0"/>
        <v>5.3430132601857347E-3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21.522342318094069</v>
      </c>
      <c r="D29" s="20">
        <f t="shared" si="0"/>
        <v>5.1742946289564879E-3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18.830188732333035</v>
      </c>
      <c r="D30" s="20">
        <f t="shared" si="0"/>
        <v>4.5270604370061919E-3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13.740930236288253</v>
      </c>
      <c r="D31" s="20">
        <f t="shared" si="0"/>
        <v>3.3035261900243025E-3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13.064331953236051</v>
      </c>
      <c r="D32" s="20">
        <f t="shared" si="0"/>
        <v>3.1408617917810435E-3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12.62009107158854</v>
      </c>
      <c r="D33" s="20">
        <f t="shared" si="0"/>
        <v>3.0340596057597236E-3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12.098158369091756</v>
      </c>
      <c r="D34" s="20">
        <f t="shared" si="0"/>
        <v>2.908579138100058E-3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11.695127428033311</v>
      </c>
      <c r="D35" s="20">
        <f t="shared" si="0"/>
        <v>2.8116844412868413E-3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11.645533674904613</v>
      </c>
      <c r="D36" s="20">
        <f t="shared" si="0"/>
        <v>2.7997613575141294E-3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2.5243578417748339E-3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7.8926992471871067</v>
      </c>
      <c r="D38" s="20">
        <f t="shared" si="0"/>
        <v>1.8975235464197238E-3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5.7164797318404554</v>
      </c>
      <c r="D39" s="20">
        <f t="shared" si="0"/>
        <v>1.374327660801748E-3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5.5847881397917698</v>
      </c>
      <c r="D40" s="20">
        <f t="shared" si="0"/>
        <v>1.3426670224128039E-3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4.5010992498762024</v>
      </c>
      <c r="D41" s="20">
        <f t="shared" si="0"/>
        <v>1.0821319226696966E-3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4.2724453623140013</v>
      </c>
      <c r="D42" s="20">
        <f t="shared" si="0"/>
        <v>1.0271600908487496E-3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3.9532142880200469</v>
      </c>
      <c r="D43" s="20">
        <f t="shared" si="0"/>
        <v>9.5041214173140209E-4</v>
      </c>
    </row>
    <row r="44" spans="2:14">
      <c r="B44" s="22" t="s">
        <v>23</v>
      </c>
      <c r="C44" s="9">
        <f>[2]LUNA!J4</f>
        <v>4.0539203483682087</v>
      </c>
      <c r="D44" s="20">
        <f t="shared" si="0"/>
        <v>9.7462339250798617E-4</v>
      </c>
    </row>
    <row r="45" spans="2:14">
      <c r="B45" s="22" t="s">
        <v>36</v>
      </c>
      <c r="C45" s="9">
        <f>[2]AMP!$J$4</f>
        <v>3.601960754925476</v>
      </c>
      <c r="D45" s="20">
        <f t="shared" si="0"/>
        <v>8.6596551213917396E-4</v>
      </c>
    </row>
    <row r="46" spans="2:14">
      <c r="B46" s="22" t="s">
        <v>62</v>
      </c>
      <c r="C46" s="10">
        <f>[2]SEI!$J$4</f>
        <v>1.940289587109628</v>
      </c>
      <c r="D46" s="20">
        <f t="shared" si="0"/>
        <v>4.6647478424135657E-4</v>
      </c>
    </row>
    <row r="47" spans="2:14">
      <c r="B47" s="7" t="s">
        <v>25</v>
      </c>
      <c r="C47" s="1">
        <f>[2]POLIS!J4</f>
        <v>2.9750251764405466</v>
      </c>
      <c r="D47" s="20">
        <f t="shared" si="0"/>
        <v>7.1524077463097646E-4</v>
      </c>
    </row>
    <row r="48" spans="2:14">
      <c r="B48" s="22" t="s">
        <v>40</v>
      </c>
      <c r="C48" s="9">
        <f>[2]SHPING!$J$4</f>
        <v>2.7694223407227287</v>
      </c>
      <c r="D48" s="20">
        <f t="shared" si="0"/>
        <v>6.658107621895082E-4</v>
      </c>
    </row>
    <row r="49" spans="2:4">
      <c r="B49" s="22" t="s">
        <v>50</v>
      </c>
      <c r="C49" s="9">
        <f>[2]KAVA!$J$4</f>
        <v>2.2377137950884531</v>
      </c>
      <c r="D49" s="20">
        <f t="shared" si="0"/>
        <v>5.379800348837391E-4</v>
      </c>
    </row>
    <row r="50" spans="2:4">
      <c r="B50" s="22" t="s">
        <v>63</v>
      </c>
      <c r="C50" s="10">
        <f>[2]MEME!$J$4</f>
        <v>1.9545013699066929</v>
      </c>
      <c r="D50" s="20">
        <f t="shared" si="0"/>
        <v>4.6989151046510622E-4</v>
      </c>
    </row>
    <row r="51" spans="2:4">
      <c r="B51" s="7" t="s">
        <v>28</v>
      </c>
      <c r="C51" s="1">
        <f>[2]ATLAS!O47</f>
        <v>1.7459443304404942</v>
      </c>
      <c r="D51" s="20">
        <f t="shared" si="0"/>
        <v>4.1975126303331177E-4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4.0793468857460482E-4</v>
      </c>
    </row>
    <row r="53" spans="2:4">
      <c r="B53" s="22" t="s">
        <v>65</v>
      </c>
      <c r="C53" s="10">
        <f>[2]DYDX!$J$4</f>
        <v>1.0116124680301464</v>
      </c>
      <c r="D53" s="20">
        <f t="shared" si="0"/>
        <v>2.4320684442943747E-4</v>
      </c>
    </row>
    <row r="54" spans="2:4">
      <c r="B54" s="22" t="s">
        <v>66</v>
      </c>
      <c r="C54" s="10">
        <f>[2]TIA!$J$4</f>
        <v>0.91144284087442307</v>
      </c>
      <c r="D54" s="20">
        <f t="shared" si="0"/>
        <v>2.1912456025627449E-4</v>
      </c>
    </row>
    <row r="55" spans="2:4">
      <c r="B55" s="22" t="s">
        <v>43</v>
      </c>
      <c r="C55" s="9">
        <f>[2]TRX!$J$4</f>
        <v>0.94328664973675369</v>
      </c>
      <c r="D55" s="20">
        <f t="shared" si="0"/>
        <v>2.2678029060042718E-4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2023-12-19T14:15:56Z</dcterms:modified>
</cp:coreProperties>
</file>