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 l="1"/>
  <c r="C46" l="1"/>
  <c r="C25"/>
  <c r="C29" l="1"/>
  <c r="T2"/>
  <c r="C24" i="2" l="1"/>
  <c r="C40" i="1" l="1"/>
  <c r="C4"/>
  <c r="C37"/>
  <c r="C28"/>
  <c r="Q2" l="1"/>
  <c r="C45" l="1"/>
  <c r="C48" l="1"/>
  <c r="C44" l="1"/>
  <c r="C43" l="1"/>
  <c r="C17" l="1"/>
  <c r="C39" l="1"/>
  <c r="C50" l="1"/>
  <c r="C34" l="1"/>
  <c r="C49"/>
  <c r="C23"/>
  <c r="C47"/>
  <c r="C35"/>
  <c r="C36"/>
  <c r="C38"/>
  <c r="C15"/>
  <c r="C18"/>
  <c r="C31"/>
  <c r="C26" l="1"/>
  <c r="C42"/>
  <c r="C24"/>
  <c r="C32"/>
  <c r="C41"/>
  <c r="C33"/>
  <c r="C27"/>
  <c r="C22"/>
  <c r="C21"/>
  <c r="C14"/>
  <c r="C19"/>
  <c r="C20"/>
  <c r="C12" l="1"/>
  <c r="C16"/>
  <c r="C13" l="1"/>
  <c r="C30" l="1"/>
  <c r="C7" l="1"/>
  <c r="D24" l="1"/>
  <c r="D49"/>
  <c r="D15"/>
  <c r="D27"/>
  <c r="M8"/>
  <c r="D38"/>
  <c r="D26"/>
  <c r="N8"/>
  <c r="D16"/>
  <c r="D41"/>
  <c r="D43"/>
  <c r="D45"/>
  <c r="D50"/>
  <c r="D17"/>
  <c r="D12"/>
  <c r="D23"/>
  <c r="D37"/>
  <c r="D44"/>
  <c r="D42"/>
  <c r="D32"/>
  <c r="N9"/>
  <c r="Q3"/>
  <c r="D47"/>
  <c r="D21"/>
  <c r="D33"/>
  <c r="D36"/>
  <c r="D20"/>
  <c r="D22"/>
  <c r="D48"/>
  <c r="D39"/>
  <c r="D46"/>
  <c r="D25"/>
  <c r="D28"/>
  <c r="D34"/>
  <c r="D40"/>
  <c r="D18"/>
  <c r="D31"/>
  <c r="D19"/>
  <c r="D7"/>
  <c r="E7" s="1"/>
  <c r="D35"/>
  <c r="D14"/>
  <c r="D29"/>
  <c r="D13"/>
  <c r="M9"/>
  <c r="D30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<sst xmlns="http://schemas.openxmlformats.org/spreadsheetml/2006/main" count="95" uniqueCount="60">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</sst>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981.11125271274602</c:v>
                </c:pt>
                <c:pt idx="1">
                  <c:v>891.78096398101093</c:v>
                </c:pt>
                <c:pt idx="2">
                  <c:v>800.41998212766077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981.11125271274602</v>
          </cell>
        </row>
      </sheetData>
      <sheetData sheetId="1">
        <row r="4">
          <cell r="J4">
            <v>891.78096398101093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0.80530166436344985</v>
          </cell>
        </row>
      </sheetData>
      <sheetData sheetId="4">
        <row r="46">
          <cell r="M46">
            <v>79.390000000000015</v>
          </cell>
          <cell r="O46">
            <v>0.6900168238813329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27.764662407543877</v>
          </cell>
        </row>
      </sheetData>
      <sheetData sheetId="8">
        <row r="4">
          <cell r="J4">
            <v>7.9699975520318125</v>
          </cell>
        </row>
      </sheetData>
      <sheetData sheetId="9">
        <row r="4">
          <cell r="J4">
            <v>18.23896727630223</v>
          </cell>
        </row>
      </sheetData>
      <sheetData sheetId="10">
        <row r="4">
          <cell r="J4">
            <v>11.888911153394913</v>
          </cell>
        </row>
      </sheetData>
      <sheetData sheetId="11">
        <row r="4">
          <cell r="J4">
            <v>32.575887548038075</v>
          </cell>
        </row>
      </sheetData>
      <sheetData sheetId="12">
        <row r="4">
          <cell r="J4">
            <v>2.0328400872647725</v>
          </cell>
        </row>
      </sheetData>
      <sheetData sheetId="13">
        <row r="4">
          <cell r="J4">
            <v>131.17504232659675</v>
          </cell>
        </row>
      </sheetData>
      <sheetData sheetId="14">
        <row r="4">
          <cell r="J4">
            <v>4.1826924878024796</v>
          </cell>
        </row>
      </sheetData>
      <sheetData sheetId="15">
        <row r="4">
          <cell r="J4">
            <v>30.648719606516252</v>
          </cell>
        </row>
      </sheetData>
      <sheetData sheetId="16">
        <row r="4">
          <cell r="J4">
            <v>4.4026984143348713</v>
          </cell>
        </row>
      </sheetData>
      <sheetData sheetId="17">
        <row r="4">
          <cell r="J4">
            <v>5.9958788751841867</v>
          </cell>
        </row>
      </sheetData>
      <sheetData sheetId="18">
        <row r="4">
          <cell r="J4">
            <v>9.0173338477919476</v>
          </cell>
        </row>
      </sheetData>
      <sheetData sheetId="19">
        <row r="4">
          <cell r="J4">
            <v>6.7539156168751866</v>
          </cell>
        </row>
      </sheetData>
      <sheetData sheetId="20">
        <row r="4">
          <cell r="J4">
            <v>10.048632077709374</v>
          </cell>
        </row>
      </sheetData>
      <sheetData sheetId="21">
        <row r="4">
          <cell r="J4">
            <v>1.4563503311796098</v>
          </cell>
        </row>
      </sheetData>
      <sheetData sheetId="22">
        <row r="4">
          <cell r="J4">
            <v>29.562120398588554</v>
          </cell>
        </row>
      </sheetData>
      <sheetData sheetId="23">
        <row r="4">
          <cell r="J4">
            <v>32.567850666903304</v>
          </cell>
        </row>
      </sheetData>
      <sheetData sheetId="24">
        <row r="4">
          <cell r="J4">
            <v>27.961689381529141</v>
          </cell>
        </row>
      </sheetData>
      <sheetData sheetId="25">
        <row r="4">
          <cell r="J4">
            <v>27.117857026755999</v>
          </cell>
        </row>
      </sheetData>
      <sheetData sheetId="26">
        <row r="4">
          <cell r="J4">
            <v>3.3793663224215469</v>
          </cell>
        </row>
      </sheetData>
      <sheetData sheetId="27">
        <row r="4">
          <cell r="J4">
            <v>146.23607581712679</v>
          </cell>
        </row>
      </sheetData>
      <sheetData sheetId="28">
        <row r="4">
          <cell r="J4">
            <v>0.71601056348947834</v>
          </cell>
        </row>
      </sheetData>
      <sheetData sheetId="29">
        <row r="4">
          <cell r="J4">
            <v>7.9250290064236282</v>
          </cell>
        </row>
      </sheetData>
      <sheetData sheetId="30">
        <row r="4">
          <cell r="J4">
            <v>21.161126530866479</v>
          </cell>
        </row>
      </sheetData>
      <sheetData sheetId="31">
        <row r="4">
          <cell r="J4">
            <v>5.2349199304808289</v>
          </cell>
        </row>
      </sheetData>
      <sheetData sheetId="32">
        <row r="4">
          <cell r="J4">
            <v>2.8019446358025344</v>
          </cell>
        </row>
      </sheetData>
      <sheetData sheetId="33">
        <row r="4">
          <cell r="J4">
            <v>1.7876569347536269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3" sqref="B33:D3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37.076000000000001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1.3729964377008345E-2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2700.371172272377</v>
      </c>
      <c r="D7" s="20">
        <f>(C7*[1]Feuil1!$K$2-C4)/C4</f>
        <v>6.6698788531810535E-2</v>
      </c>
      <c r="E7" s="32">
        <f>C7-C7/(1+D7)</f>
        <v>168.84943314194197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981.11125271274602</v>
      </c>
    </row>
    <row r="9" spans="2:20">
      <c r="M9" s="17" t="str">
        <f>IF(C13&gt;C7*[2]Params!F8,B13,"Others")</f>
        <v>BTC</v>
      </c>
      <c r="N9" s="18">
        <f>IF(C13&gt;C7*0.1,C13,C7)</f>
        <v>891.78096398101093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800.41998212766077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981.11125271274602</v>
      </c>
      <c r="D12" s="30">
        <f>C12/$C$7</f>
        <v>0.36332459136983586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891.78096398101093</v>
      </c>
      <c r="D13" s="30">
        <f t="shared" ref="D13:D50" si="0">C13/$C$7</f>
        <v>0.33024384689700725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146.23607581712679</v>
      </c>
      <c r="D14" s="30">
        <f t="shared" si="0"/>
        <v>5.4154064936957666E-2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131.17504232659675</v>
      </c>
      <c r="D15" s="30">
        <f t="shared" si="0"/>
        <v>4.8576671115997824E-2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30">
        <f t="shared" si="0"/>
        <v>2.9399662096523161E-2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30">
        <f t="shared" si="0"/>
        <v>2.5607590804567027E-2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32.575887548038075</v>
      </c>
      <c r="D18" s="30">
        <f>C18/$C$7</f>
        <v>1.2063485154385383E-2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29.562120398588554</v>
      </c>
      <c r="D19" s="30">
        <f>C19/$C$7</f>
        <v>1.0947428524691244E-2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32.567850666903304</v>
      </c>
      <c r="D20" s="30">
        <f t="shared" si="0"/>
        <v>1.2060508940886552E-2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30.648719606516252</v>
      </c>
      <c r="D21" s="30">
        <f t="shared" si="0"/>
        <v>1.1349817358894848E-2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27.764662407543877</v>
      </c>
      <c r="D22" s="30">
        <f t="shared" si="0"/>
        <v>1.0281794848291084E-2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27.117857026755999</v>
      </c>
      <c r="D23" s="30">
        <f t="shared" si="0"/>
        <v>1.0042270227591037E-2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27.961689381529141</v>
      </c>
      <c r="D24" s="30">
        <f t="shared" si="0"/>
        <v>1.0354757771317499E-2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30">
        <f t="shared" si="0"/>
        <v>8.3939078077153902E-3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21.161126530866479</v>
      </c>
      <c r="D26" s="30">
        <f t="shared" si="0"/>
        <v>7.8363769944482398E-3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18.23896727630223</v>
      </c>
      <c r="D27" s="30">
        <f t="shared" si="0"/>
        <v>6.7542445511125943E-3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30">
        <f t="shared" si="0"/>
        <v>6.0384291490856098E-3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30">
        <f t="shared" si="0"/>
        <v>4.9104360675135033E-3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10.048632077709374</v>
      </c>
      <c r="D30" s="30">
        <f t="shared" si="0"/>
        <v>3.7212040259092961E-3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11.888911153394913</v>
      </c>
      <c r="D31" s="30">
        <f t="shared" si="0"/>
        <v>4.4026951833404182E-3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9.0173338477919476</v>
      </c>
      <c r="D32" s="30">
        <f t="shared" si="0"/>
        <v>3.3392942201363423E-3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7.9699975520318125</v>
      </c>
      <c r="D33" s="30">
        <f t="shared" si="0"/>
        <v>2.9514452064473111E-3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7.9250290064236282</v>
      </c>
      <c r="D34" s="30">
        <f t="shared" si="0"/>
        <v>2.9347924788260399E-3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6.7539156168751866</v>
      </c>
      <c r="D35" s="30">
        <f t="shared" si="0"/>
        <v>2.5011063983443912E-3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5.9958788751841867</v>
      </c>
      <c r="D36" s="30">
        <f t="shared" si="0"/>
        <v>2.2203906399054845E-3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1.9997250953674903E-3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4.4026984143348713</v>
      </c>
      <c r="D38" s="30">
        <f t="shared" si="0"/>
        <v>1.6304049086074256E-3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5.2349199304808289</v>
      </c>
      <c r="D39" s="30">
        <f t="shared" si="0"/>
        <v>1.9385927328188796E-3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7</v>
      </c>
      <c r="C40" s="1">
        <f>$N$2</f>
        <v>7.51</v>
      </c>
      <c r="D40" s="30">
        <f t="shared" si="0"/>
        <v>2.7810991604092315E-3</v>
      </c>
    </row>
    <row r="41" spans="2:14">
      <c r="B41" s="22" t="s">
        <v>51</v>
      </c>
      <c r="C41" s="9">
        <f>[2]DOGE!$J$4</f>
        <v>4.1826924878024796</v>
      </c>
      <c r="D41" s="30">
        <f t="shared" si="0"/>
        <v>1.5489324322340182E-3</v>
      </c>
    </row>
    <row r="42" spans="2:14">
      <c r="B42" s="22" t="s">
        <v>56</v>
      </c>
      <c r="C42" s="9">
        <f>[2]SHIB!$J$4</f>
        <v>3.3793663224215469</v>
      </c>
      <c r="D42" s="30">
        <f t="shared" si="0"/>
        <v>1.2514451187752059E-3</v>
      </c>
    </row>
    <row r="43" spans="2:14">
      <c r="B43" s="22" t="s">
        <v>50</v>
      </c>
      <c r="C43" s="9">
        <f>[2]KAVA!$J$4</f>
        <v>2.8019446358025344</v>
      </c>
      <c r="D43" s="30">
        <f t="shared" si="0"/>
        <v>1.0376146303786389E-3</v>
      </c>
    </row>
    <row r="44" spans="2:14">
      <c r="B44" s="22" t="s">
        <v>36</v>
      </c>
      <c r="C44" s="9">
        <f>[2]AMP!$J$4</f>
        <v>2.0328400872647725</v>
      </c>
      <c r="D44" s="30">
        <f t="shared" si="0"/>
        <v>7.5280024766155628E-4</v>
      </c>
    </row>
    <row r="45" spans="2:14">
      <c r="B45" s="22" t="s">
        <v>40</v>
      </c>
      <c r="C45" s="9">
        <f>[2]SHPING!$J$4</f>
        <v>1.7876569347536269</v>
      </c>
      <c r="D45" s="30">
        <f t="shared" si="0"/>
        <v>6.6200415450639845E-4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6.2835569325536049E-4</v>
      </c>
    </row>
    <row r="47" spans="2:14">
      <c r="B47" s="22" t="s">
        <v>23</v>
      </c>
      <c r="C47" s="9">
        <f>[2]LUNA!J4</f>
        <v>1.4563503311796098</v>
      </c>
      <c r="D47" s="30">
        <f t="shared" si="0"/>
        <v>5.3931487127900385E-4</v>
      </c>
    </row>
    <row r="48" spans="2:14">
      <c r="B48" s="7" t="s">
        <v>25</v>
      </c>
      <c r="C48" s="1">
        <f>[2]POLIS!J4</f>
        <v>0.80530166436344985</v>
      </c>
      <c r="D48" s="30">
        <f t="shared" si="0"/>
        <v>2.9821887917940706E-4</v>
      </c>
    </row>
    <row r="49" spans="2:4">
      <c r="B49" s="22" t="s">
        <v>43</v>
      </c>
      <c r="C49" s="9">
        <f>[2]TRX!$J$4</f>
        <v>0.71601056348947834</v>
      </c>
      <c r="D49" s="30">
        <f t="shared" si="0"/>
        <v>2.6515264673298655E-4</v>
      </c>
    </row>
    <row r="50" spans="2:4">
      <c r="B50" s="7" t="s">
        <v>28</v>
      </c>
      <c r="C50" s="1">
        <f>[2]ATLAS!O46</f>
        <v>0.6900168238813329</v>
      </c>
      <c r="D50" s="30">
        <f t="shared" si="0"/>
        <v>2.5552665906319834E-4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2023-07-04T08:21:01Z</dcterms:modified>
</cp:coreProperties>
</file>