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<sst xmlns="http://schemas.openxmlformats.org/spreadsheetml/2006/main" count="112" uniqueCount="68">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</sst>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2148.2715781179131</c:v>
                </c:pt>
                <c:pt idx="1">
                  <c:v>1514.3989186470469</c:v>
                </c:pt>
                <c:pt idx="2">
                  <c:v>465.29898996667129</c:v>
                </c:pt>
                <c:pt idx="3">
                  <c:v>404.32</c:v>
                </c:pt>
                <c:pt idx="4">
                  <c:v>1503.9311838890085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2148.2715781179131</v>
          </cell>
        </row>
      </sheetData>
      <sheetData sheetId="1">
        <row r="4">
          <cell r="J4">
            <v>1514.3989186470469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2.7216952652620194</v>
          </cell>
        </row>
      </sheetData>
      <sheetData sheetId="4">
        <row r="47">
          <cell r="M47">
            <v>141.75</v>
          </cell>
          <cell r="O47">
            <v>0.59652999419804686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3.5921101069419121</v>
          </cell>
        </row>
      </sheetData>
      <sheetData sheetId="7">
        <row r="4">
          <cell r="J4">
            <v>51.754911112059354</v>
          </cell>
        </row>
      </sheetData>
      <sheetData sheetId="8">
        <row r="4">
          <cell r="J4">
            <v>13.433690499603543</v>
          </cell>
        </row>
      </sheetData>
      <sheetData sheetId="9">
        <row r="4">
          <cell r="J4">
            <v>2.9141276206016897</v>
          </cell>
        </row>
      </sheetData>
      <sheetData sheetId="10">
        <row r="4">
          <cell r="J4">
            <v>33.906804324237434</v>
          </cell>
        </row>
      </sheetData>
      <sheetData sheetId="11">
        <row r="4">
          <cell r="J4">
            <v>13.50809005440578</v>
          </cell>
        </row>
      </sheetData>
      <sheetData sheetId="12">
        <row r="4">
          <cell r="J4">
            <v>61.994007660681909</v>
          </cell>
        </row>
      </sheetData>
      <sheetData sheetId="13">
        <row r="4">
          <cell r="J4">
            <v>298.40244046932077</v>
          </cell>
        </row>
      </sheetData>
      <sheetData sheetId="14">
        <row r="4">
          <cell r="J4">
            <v>5.9016605154634201</v>
          </cell>
        </row>
      </sheetData>
      <sheetData sheetId="15">
        <row r="4">
          <cell r="J4">
            <v>56.158440351073835</v>
          </cell>
        </row>
      </sheetData>
      <sheetData sheetId="16">
        <row r="4">
          <cell r="J4">
            <v>6.2190873745437774</v>
          </cell>
        </row>
      </sheetData>
      <sheetData sheetId="17">
        <row r="4">
          <cell r="J4">
            <v>7.5611245623061114</v>
          </cell>
        </row>
      </sheetData>
      <sheetData sheetId="18">
        <row r="4">
          <cell r="J4">
            <v>14.380564466888945</v>
          </cell>
        </row>
      </sheetData>
      <sheetData sheetId="19">
        <row r="4">
          <cell r="J4">
            <v>2.4101974840058387</v>
          </cell>
        </row>
      </sheetData>
      <sheetData sheetId="20">
        <row r="4">
          <cell r="J4">
            <v>20.90356376401936</v>
          </cell>
        </row>
      </sheetData>
      <sheetData sheetId="21">
        <row r="4">
          <cell r="J4">
            <v>13.335143111664975</v>
          </cell>
        </row>
      </sheetData>
      <sheetData sheetId="22">
        <row r="4">
          <cell r="J4">
            <v>12.225145303102996</v>
          </cell>
        </row>
      </sheetData>
      <sheetData sheetId="23">
        <row r="4">
          <cell r="J4">
            <v>5.174319884042192</v>
          </cell>
        </row>
      </sheetData>
      <sheetData sheetId="24">
        <row r="4">
          <cell r="J4">
            <v>52.33243735765722</v>
          </cell>
        </row>
      </sheetData>
      <sheetData sheetId="25">
        <row r="4">
          <cell r="J4">
            <v>66.406986848401246</v>
          </cell>
        </row>
      </sheetData>
      <sheetData sheetId="26">
        <row r="4">
          <cell r="J4">
            <v>2.0901713503606412</v>
          </cell>
        </row>
      </sheetData>
      <sheetData sheetId="27">
        <row r="4">
          <cell r="J4">
            <v>46.104941497289936</v>
          </cell>
        </row>
      </sheetData>
      <sheetData sheetId="28">
        <row r="4">
          <cell r="J4">
            <v>69.474184778617911</v>
          </cell>
        </row>
      </sheetData>
      <sheetData sheetId="29">
        <row r="4">
          <cell r="J4">
            <v>3.3691880732865762</v>
          </cell>
        </row>
      </sheetData>
      <sheetData sheetId="30">
        <row r="4">
          <cell r="J4">
            <v>15.984983110395214</v>
          </cell>
        </row>
      </sheetData>
      <sheetData sheetId="31">
        <row r="4">
          <cell r="J4">
            <v>3.2504687734656277</v>
          </cell>
        </row>
      </sheetData>
      <sheetData sheetId="32">
        <row r="4">
          <cell r="J4">
            <v>465.29898996667129</v>
          </cell>
        </row>
      </sheetData>
      <sheetData sheetId="33">
        <row r="4">
          <cell r="J4">
            <v>1.3282756559711013</v>
          </cell>
        </row>
      </sheetData>
      <sheetData sheetId="34">
        <row r="4">
          <cell r="J4">
            <v>18.406194648385924</v>
          </cell>
        </row>
      </sheetData>
      <sheetData sheetId="35">
        <row r="4">
          <cell r="J4">
            <v>17.379642935991598</v>
          </cell>
        </row>
      </sheetData>
      <sheetData sheetId="36">
        <row r="4">
          <cell r="J4">
            <v>21.471098521620156</v>
          </cell>
        </row>
      </sheetData>
      <sheetData sheetId="37">
        <row r="4">
          <cell r="J4">
            <v>22.882289746475138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J28" sqref="J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0.11631781512185972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6036.2206706206425</v>
      </c>
      <c r="D7" s="20">
        <f>(C7*[1]Feuil1!$K$2-C4)/C4</f>
        <v>1.0252819172031333</v>
      </c>
      <c r="E7" s="31">
        <f>C7-C7/(1+D7)</f>
        <v>3055.7858880119475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2148.2715781179131</v>
      </c>
    </row>
    <row r="9" spans="2:20">
      <c r="M9" s="17" t="str">
        <f>IF(C13&gt;C7*Params!F8,B13,"Others")</f>
        <v>BTC</v>
      </c>
      <c r="N9" s="18">
        <f>IF(C13&gt;C7*0.1,C13,C7)</f>
        <v>1514.3989186470469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465.29898996667129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2148.2715781179131</v>
      </c>
      <c r="D12" s="20">
        <f>C12/$C$7</f>
        <v>0.35589679293434917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1503.9311838890085</v>
      </c>
    </row>
    <row r="13" spans="2:20">
      <c r="B13" s="7" t="s">
        <v>4</v>
      </c>
      <c r="C13" s="1">
        <f>[2]BTC!J4</f>
        <v>1514.3989186470469</v>
      </c>
      <c r="D13" s="20">
        <f t="shared" ref="D13:D51" si="0">C13/$C$7</f>
        <v>0.25088528092054274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465.29898996667129</v>
      </c>
      <c r="D14" s="20">
        <f t="shared" si="0"/>
        <v>7.7084489676025936E-2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6.6982309306201679E-2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4.4491415184194506E-2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298.40244046932077</v>
      </c>
      <c r="D17" s="20">
        <f t="shared" si="0"/>
        <v>4.9435310064408086E-2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2.3483236901845291E-2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7.5654402246979535E-3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61.994007660681909</v>
      </c>
      <c r="D20" s="20">
        <f t="shared" si="0"/>
        <v>1.0270334874007796E-2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66.406986848401246</v>
      </c>
      <c r="D21" s="20">
        <f t="shared" si="0"/>
        <v>1.10014180183332E-2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69.474184778617911</v>
      </c>
      <c r="D22" s="20">
        <f t="shared" si="0"/>
        <v>1.1509550192020166E-2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4.8440906314635365E-3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56.158440351073835</v>
      </c>
      <c r="D24" s="20">
        <f t="shared" si="0"/>
        <v>9.3035764289411977E-3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52.33243735765722</v>
      </c>
      <c r="D25" s="20">
        <f t="shared" si="0"/>
        <v>8.6697356199001274E-3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7.1750193313504023E-3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51.754911112059354</v>
      </c>
      <c r="D27" s="20">
        <f t="shared" si="0"/>
        <v>8.5740588252446927E-3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46.104941497289936</v>
      </c>
      <c r="D28" s="20">
        <f t="shared" si="0"/>
        <v>7.6380477144732083E-3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21.471098521620156</v>
      </c>
      <c r="D29" s="20">
        <f t="shared" si="0"/>
        <v>3.5570433377500269E-3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33.906804324237434</v>
      </c>
      <c r="D30" s="20">
        <f t="shared" si="0"/>
        <v>5.6172241166178478E-3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22.882289746475138</v>
      </c>
      <c r="D31" s="20">
        <f t="shared" si="0"/>
        <v>3.7908305536024063E-3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18.406194648385924</v>
      </c>
      <c r="D32" s="20">
        <f t="shared" si="0"/>
        <v>3.0492912126245052E-3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20.90356376401936</v>
      </c>
      <c r="D33" s="20">
        <f t="shared" si="0"/>
        <v>3.4630217986828605E-3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17.379642935991598</v>
      </c>
      <c r="D34" s="20">
        <f t="shared" si="0"/>
        <v>2.8792259071278498E-3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15.984983110395214</v>
      </c>
      <c r="D35" s="20">
        <f t="shared" si="0"/>
        <v>2.648177391558424E-3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14.380564466888945</v>
      </c>
      <c r="D36" s="20">
        <f t="shared" si="0"/>
        <v>2.3823788512043146E-3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13.335143111664975</v>
      </c>
      <c r="D37" s="20">
        <f t="shared" si="0"/>
        <v>2.2091874766224972E-3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13.50809005440578</v>
      </c>
      <c r="D38" s="20">
        <f t="shared" si="0"/>
        <v>2.237839004155705E-3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12.225145303102996</v>
      </c>
      <c r="D39" s="20">
        <f t="shared" si="0"/>
        <v>2.0252979422380876E-3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13.433690499603543</v>
      </c>
      <c r="D40" s="20">
        <f t="shared" si="0"/>
        <v>2.2255134847848916E-3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1.2971692764828827E-3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6.2190873745437774</v>
      </c>
      <c r="D42" s="20">
        <f t="shared" si="0"/>
        <v>1.030294900385796E-3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5.9016605154634201</v>
      </c>
      <c r="D43" s="20">
        <f t="shared" si="0"/>
        <v>9.7770788006274357E-4</v>
      </c>
    </row>
    <row r="44" spans="2:14">
      <c r="B44" s="22" t="s">
        <v>23</v>
      </c>
      <c r="C44" s="9">
        <f>[2]LUNA!J4</f>
        <v>5.174319884042192</v>
      </c>
      <c r="D44" s="20">
        <f t="shared" si="0"/>
        <v>8.5721184933256758E-4</v>
      </c>
    </row>
    <row r="45" spans="2:14">
      <c r="B45" s="22" t="s">
        <v>36</v>
      </c>
      <c r="C45" s="9">
        <f>[2]GRT!$J$4</f>
        <v>7.5611245623061114</v>
      </c>
      <c r="D45" s="20">
        <f t="shared" si="0"/>
        <v>1.252625603816548E-3</v>
      </c>
    </row>
    <row r="46" spans="2:14">
      <c r="B46" s="22" t="s">
        <v>35</v>
      </c>
      <c r="C46" s="9">
        <f>[2]AMP!$J$4</f>
        <v>2.9141276206016897</v>
      </c>
      <c r="D46" s="20">
        <f t="shared" si="0"/>
        <v>4.8277353987160644E-4</v>
      </c>
    </row>
    <row r="47" spans="2:14">
      <c r="B47" s="22" t="s">
        <v>63</v>
      </c>
      <c r="C47" s="10">
        <f>[2]ACE!$J$4</f>
        <v>3.5921101069419121</v>
      </c>
      <c r="D47" s="20">
        <f t="shared" si="0"/>
        <v>5.9509257579421339E-4</v>
      </c>
    </row>
    <row r="48" spans="2:14">
      <c r="B48" s="22" t="s">
        <v>61</v>
      </c>
      <c r="C48" s="10">
        <f>[2]SEI!$J$4</f>
        <v>3.3691880732865762</v>
      </c>
      <c r="D48" s="20">
        <f t="shared" si="0"/>
        <v>5.5816184615069037E-4</v>
      </c>
    </row>
    <row r="49" spans="2:4">
      <c r="B49" s="22" t="s">
        <v>39</v>
      </c>
      <c r="C49" s="9">
        <f>[2]SHPING!$J$4</f>
        <v>3.2504687734656277</v>
      </c>
      <c r="D49" s="20">
        <f t="shared" si="0"/>
        <v>5.3849402645039736E-4</v>
      </c>
    </row>
    <row r="50" spans="2:4">
      <c r="B50" s="22" t="s">
        <v>49</v>
      </c>
      <c r="C50" s="9">
        <f>[2]KAVA!$J$4</f>
        <v>2.4101974840058387</v>
      </c>
      <c r="D50" s="20">
        <f t="shared" si="0"/>
        <v>3.9928916047365492E-4</v>
      </c>
    </row>
    <row r="51" spans="2:4">
      <c r="B51" s="7" t="s">
        <v>25</v>
      </c>
      <c r="C51" s="1">
        <f>[2]POLIS!J4</f>
        <v>2.7216952652620194</v>
      </c>
      <c r="D51" s="20">
        <f t="shared" si="0"/>
        <v>4.5089393078503467E-4</v>
      </c>
    </row>
    <row r="52" spans="2:4">
      <c r="B52" s="22" t="s">
        <v>62</v>
      </c>
      <c r="C52" s="10">
        <f>[2]MEME!$J$4</f>
        <v>2.0901713503606412</v>
      </c>
      <c r="D52" s="20">
        <f>C52/$C$7</f>
        <v>3.462715272378752E-4</v>
      </c>
    </row>
    <row r="53" spans="2:4">
      <c r="B53" s="22" t="s">
        <v>42</v>
      </c>
      <c r="C53" s="9">
        <f>[2]TRX!$J$4</f>
        <v>1.3282756559711013</v>
      </c>
      <c r="D53" s="20">
        <f>C53/$C$7</f>
        <v>2.2005087760228095E-4</v>
      </c>
    </row>
    <row r="54" spans="2:4">
      <c r="B54" s="7" t="s">
        <v>27</v>
      </c>
      <c r="C54" s="1">
        <f>[2]ATLAS!O47</f>
        <v>0.59652999419804686</v>
      </c>
      <c r="D54" s="20">
        <f>C54/$C$7</f>
        <v>9.8825080584191396E-5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2024-02-27T15:22:35Z</dcterms:modified>
</cp:coreProperties>
</file>