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40" l="1"/>
  <c r="C7" l="1"/>
  <c r="M8" l="1"/>
  <c r="D43"/>
  <c r="D14"/>
  <c r="D7"/>
  <c r="E7" s="1"/>
  <c r="D23"/>
  <c r="D16"/>
  <c r="D28"/>
  <c r="M9"/>
  <c r="D17"/>
  <c r="D48"/>
  <c r="D13"/>
  <c r="Q3"/>
  <c r="D18"/>
  <c r="D36"/>
  <c r="D29"/>
  <c r="D27"/>
  <c r="D33"/>
  <c r="D38"/>
  <c r="D41"/>
  <c r="D37"/>
  <c r="D21"/>
  <c r="N8"/>
  <c r="D45"/>
  <c r="D30"/>
  <c r="D12"/>
  <c r="D19"/>
  <c r="D15"/>
  <c r="D35"/>
  <c r="D34"/>
  <c r="D49"/>
  <c r="D39"/>
  <c r="D50"/>
  <c r="D46"/>
  <c r="D24"/>
  <c r="D42"/>
  <c r="D31"/>
  <c r="D44"/>
  <c r="D25"/>
  <c r="D22"/>
  <c r="D47"/>
  <c r="N9"/>
  <c r="D32"/>
  <c r="D26"/>
  <c r="D20"/>
  <c r="D40"/>
  <c r="N10" l="1"/>
  <c r="M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<sst xmlns="http://schemas.openxmlformats.org/spreadsheetml/2006/main" count="97" uniqueCount="60">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</sst>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842.75639516985132</c:v>
                </c:pt>
                <c:pt idx="1">
                  <c:v>757.75751987127455</c:v>
                </c:pt>
                <c:pt idx="2">
                  <c:v>156.13906215585686</c:v>
                </c:pt>
                <c:pt idx="3">
                  <c:v>583.75771427017241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842.75639516985132</v>
          </cell>
        </row>
      </sheetData>
      <sheetData sheetId="1">
        <row r="4">
          <cell r="J4">
            <v>757.75751987127455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0.68736931741415086</v>
          </cell>
        </row>
      </sheetData>
      <sheetData sheetId="4">
        <row r="46">
          <cell r="M46">
            <v>70.349999999999994</v>
          </cell>
          <cell r="O46">
            <v>1.1521060747009297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26.047464619952351</v>
          </cell>
        </row>
      </sheetData>
      <sheetData sheetId="8">
        <row r="4">
          <cell r="J4">
            <v>5.9755879811412207</v>
          </cell>
        </row>
      </sheetData>
      <sheetData sheetId="9">
        <row r="4">
          <cell r="J4">
            <v>12.87707811193906</v>
          </cell>
        </row>
      </sheetData>
      <sheetData sheetId="10">
        <row r="4">
          <cell r="J4">
            <v>8.3339109516406289</v>
          </cell>
        </row>
      </sheetData>
      <sheetData sheetId="11">
        <row r="4">
          <cell r="J4">
            <v>27.073034479095639</v>
          </cell>
        </row>
      </sheetData>
      <sheetData sheetId="12">
        <row r="4">
          <cell r="J4">
            <v>1.7574057493229065</v>
          </cell>
        </row>
      </sheetData>
      <sheetData sheetId="13">
        <row r="4">
          <cell r="J4">
            <v>127.0509173420549</v>
          </cell>
        </row>
      </sheetData>
      <sheetData sheetId="14">
        <row r="4">
          <cell r="J4">
            <v>3.8821418786786031</v>
          </cell>
        </row>
      </sheetData>
      <sheetData sheetId="15">
        <row r="4">
          <cell r="J4">
            <v>25.774755734003733</v>
          </cell>
        </row>
      </sheetData>
      <sheetData sheetId="16">
        <row r="4">
          <cell r="J4">
            <v>3.0769185613769197</v>
          </cell>
        </row>
      </sheetData>
      <sheetData sheetId="17">
        <row r="4">
          <cell r="J4">
            <v>5.6066570205093713</v>
          </cell>
        </row>
      </sheetData>
      <sheetData sheetId="18">
        <row r="4">
          <cell r="J4">
            <v>7.0357634964369513</v>
          </cell>
        </row>
      </sheetData>
      <sheetData sheetId="19">
        <row r="4">
          <cell r="J4">
            <v>7.4753366708233724</v>
          </cell>
        </row>
      </sheetData>
      <sheetData sheetId="20">
        <row r="4">
          <cell r="J4">
            <v>10.508689882122816</v>
          </cell>
        </row>
      </sheetData>
      <sheetData sheetId="21">
        <row r="4">
          <cell r="J4">
            <v>1.0191882884125041</v>
          </cell>
        </row>
      </sheetData>
      <sheetData sheetId="22">
        <row r="4">
          <cell r="J4">
            <v>20.448831527107718</v>
          </cell>
        </row>
      </sheetData>
      <sheetData sheetId="23">
        <row r="4">
          <cell r="J4">
            <v>26.71849970930348</v>
          </cell>
        </row>
      </sheetData>
      <sheetData sheetId="24">
        <row r="4">
          <cell r="J4">
            <v>20.448724449511349</v>
          </cell>
        </row>
      </sheetData>
      <sheetData sheetId="25">
        <row r="4">
          <cell r="J4">
            <v>23.339120372420549</v>
          </cell>
        </row>
      </sheetData>
      <sheetData sheetId="26">
        <row r="4">
          <cell r="J4">
            <v>3.402079270181797</v>
          </cell>
        </row>
      </sheetData>
      <sheetData sheetId="27">
        <row r="4">
          <cell r="J4">
            <v>156.13906215585686</v>
          </cell>
        </row>
      </sheetData>
      <sheetData sheetId="28">
        <row r="4">
          <cell r="J4">
            <v>0.71538053520069766</v>
          </cell>
        </row>
      </sheetData>
      <sheetData sheetId="29">
        <row r="4">
          <cell r="J4">
            <v>7.4701339886416918</v>
          </cell>
        </row>
      </sheetData>
      <sheetData sheetId="30">
        <row r="4">
          <cell r="J4">
            <v>17.141066054789121</v>
          </cell>
        </row>
      </sheetData>
      <sheetData sheetId="31">
        <row r="4">
          <cell r="J4">
            <v>3.6796488047999998</v>
          </cell>
        </row>
      </sheetData>
      <sheetData sheetId="32">
        <row r="4">
          <cell r="J4">
            <v>1.8851949608859662</v>
          </cell>
        </row>
      </sheetData>
      <sheetData sheetId="33">
        <row r="4">
          <cell r="J4">
            <v>3.5406094576302349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1.8048911513577494E-2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2363.0233860870812</v>
      </c>
      <c r="D7" s="20">
        <f>(C7*[1]Feuil1!$K$2-C4)/C4</f>
        <v>-0.10177473628268839</v>
      </c>
      <c r="E7" s="31">
        <f>C7-C7/(1+D7)</f>
        <v>-267.74584468214971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842.75639516985132</v>
      </c>
    </row>
    <row r="9" spans="2:20">
      <c r="M9" s="17" t="str">
        <f>IF(C13&gt;C7*[2]Params!F8,B13,"Others")</f>
        <v>BTC</v>
      </c>
      <c r="N9" s="18">
        <f>IF(C13&gt;C7*0.1,C13,C7)</f>
        <v>757.75751987127455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156.13906215585686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583.75771427017241</v>
      </c>
    </row>
    <row r="12" spans="2:20">
      <c r="B12" s="7" t="s">
        <v>19</v>
      </c>
      <c r="C12" s="1">
        <f>[2]ETH!J4</f>
        <v>842.75639516985132</v>
      </c>
      <c r="D12" s="20">
        <f>C12/$C$7</f>
        <v>0.35664327324553796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757.75751987127455</v>
      </c>
      <c r="D13" s="20">
        <f t="shared" ref="D13:D50" si="0">C13/$C$7</f>
        <v>0.32067288217830187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156.13906215585686</v>
      </c>
      <c r="D14" s="20">
        <f t="shared" si="0"/>
        <v>6.6075969910059484E-2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127.0509173420549</v>
      </c>
      <c r="D15" s="20">
        <f t="shared" si="0"/>
        <v>5.3766254743859258E-2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2.9771182297307776E-2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2.9263358292236433E-2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27.073034479095639</v>
      </c>
      <c r="D18" s="20">
        <f>C18/$C$7</f>
        <v>1.1456947332174203E-2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26.71849970930348</v>
      </c>
      <c r="D19" s="20">
        <f>C19/$C$7</f>
        <v>1.1306912943230118E-2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25.774755734003733</v>
      </c>
      <c r="D20" s="20">
        <f t="shared" si="0"/>
        <v>1.0907533072147891E-2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26.047464619952351</v>
      </c>
      <c r="D21" s="20">
        <f t="shared" si="0"/>
        <v>1.1022939837715368E-2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23.339120372420549</v>
      </c>
      <c r="D22" s="20">
        <f t="shared" si="0"/>
        <v>9.8768046519707459E-3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20.448831527107718</v>
      </c>
      <c r="D23" s="20">
        <f t="shared" si="0"/>
        <v>8.6536729376042437E-3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20.448724449511349</v>
      </c>
      <c r="D24" s="20">
        <f t="shared" si="0"/>
        <v>8.653627623792709E-3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5.5014267216062706E-3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17.141066054789121</v>
      </c>
      <c r="D26" s="20">
        <f t="shared" si="0"/>
        <v>7.2538706792796186E-3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12.87707811193906</v>
      </c>
      <c r="D27" s="20">
        <f t="shared" si="0"/>
        <v>5.4494078170179054E-3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6.9698844696042513E-3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5.3490795200848663E-3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5.7299475238883771E-3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10.508689882122816</v>
      </c>
      <c r="D31" s="20">
        <f t="shared" si="0"/>
        <v>4.4471374866603009E-3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8.3339109516406289</v>
      </c>
      <c r="D32" s="20">
        <f t="shared" si="0"/>
        <v>3.5268000311417616E-3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7.4701339886416918</v>
      </c>
      <c r="D33" s="20">
        <f t="shared" si="0"/>
        <v>3.1612611337763566E-3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7.4753366708233724</v>
      </c>
      <c r="D34" s="20">
        <f t="shared" si="0"/>
        <v>3.1634628395285354E-3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7.0357634964369513</v>
      </c>
      <c r="D35" s="20">
        <f t="shared" si="0"/>
        <v>2.9774413312461698E-3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5.9755879811412207</v>
      </c>
      <c r="D36" s="20">
        <f t="shared" si="0"/>
        <v>2.5287891843661214E-3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5.6066570205093713</v>
      </c>
      <c r="D37" s="20">
        <f t="shared" si="0"/>
        <v>2.3726625193470499E-3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2.2852080228210666E-3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3.8821418786786031</v>
      </c>
      <c r="D39" s="20">
        <f t="shared" si="0"/>
        <v>1.6428706975714796E-3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3.6796488047999998</v>
      </c>
      <c r="D40" s="20">
        <f t="shared" si="0"/>
        <v>1.5571783277579458E-3</v>
      </c>
    </row>
    <row r="41" spans="2:14">
      <c r="B41" s="22" t="s">
        <v>56</v>
      </c>
      <c r="C41" s="9">
        <f>[2]SHIB!$J$4</f>
        <v>3.402079270181797</v>
      </c>
      <c r="D41" s="20">
        <f t="shared" si="0"/>
        <v>1.4397146004616074E-3</v>
      </c>
    </row>
    <row r="42" spans="2:14">
      <c r="B42" s="22" t="s">
        <v>33</v>
      </c>
      <c r="C42" s="1">
        <f>[2]EGLD!$J$4</f>
        <v>3.0769185613769197</v>
      </c>
      <c r="D42" s="20">
        <f t="shared" si="0"/>
        <v>1.3021109225973314E-3</v>
      </c>
    </row>
    <row r="43" spans="2:14">
      <c r="B43" s="22" t="s">
        <v>50</v>
      </c>
      <c r="C43" s="9">
        <f>[2]KAVA!$J$4</f>
        <v>1.8851949608859662</v>
      </c>
      <c r="D43" s="20">
        <f t="shared" si="0"/>
        <v>7.9778937948119552E-4</v>
      </c>
    </row>
    <row r="44" spans="2:14">
      <c r="B44" s="22" t="s">
        <v>36</v>
      </c>
      <c r="C44" s="9">
        <f>[2]AMP!$J$4</f>
        <v>1.7574057493229065</v>
      </c>
      <c r="D44" s="20">
        <f t="shared" si="0"/>
        <v>7.4371068846380991E-4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7.1806043477619244E-4</v>
      </c>
    </row>
    <row r="46" spans="2:14">
      <c r="B46" s="22" t="s">
        <v>40</v>
      </c>
      <c r="C46" s="9">
        <f>[2]SHPING!$J$4</f>
        <v>3.5406094576302349</v>
      </c>
      <c r="D46" s="20">
        <f t="shared" si="0"/>
        <v>1.4983387293060662E-3</v>
      </c>
    </row>
    <row r="47" spans="2:14">
      <c r="B47" s="22" t="s">
        <v>23</v>
      </c>
      <c r="C47" s="9">
        <f>[2]LUNA!J4</f>
        <v>1.0191882884125041</v>
      </c>
      <c r="D47" s="20">
        <f t="shared" si="0"/>
        <v>4.3130689878620833E-4</v>
      </c>
    </row>
    <row r="48" spans="2:14">
      <c r="B48" s="7" t="s">
        <v>28</v>
      </c>
      <c r="C48" s="1">
        <f>[2]ATLAS!O46</f>
        <v>1.1521060747009297</v>
      </c>
      <c r="D48" s="20">
        <f t="shared" si="0"/>
        <v>4.8755593426804653E-4</v>
      </c>
    </row>
    <row r="49" spans="2:4">
      <c r="B49" s="7" t="s">
        <v>25</v>
      </c>
      <c r="C49" s="1">
        <f>[2]POLIS!J4</f>
        <v>0.68736931741415086</v>
      </c>
      <c r="D49" s="20">
        <f t="shared" si="0"/>
        <v>2.9088553311034401E-4</v>
      </c>
    </row>
    <row r="50" spans="2:4">
      <c r="B50" s="22" t="s">
        <v>43</v>
      </c>
      <c r="C50" s="9">
        <f>[2]TRX!$J$4</f>
        <v>0.71538053520069766</v>
      </c>
      <c r="D50" s="20">
        <f t="shared" si="0"/>
        <v>3.0273950711308563E-4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2023-09-04T07:18:20Z</dcterms:modified>
</cp:coreProperties>
</file>