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 l="1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<sst xmlns="http://schemas.openxmlformats.org/spreadsheetml/2006/main" count="115" uniqueCount="69">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</sst>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2310.0911773731982</c:v>
                </c:pt>
                <c:pt idx="1">
                  <c:v>1679.5473707249603</c:v>
                </c:pt>
                <c:pt idx="2">
                  <c:v>545.46705225136384</c:v>
                </c:pt>
                <c:pt idx="3">
                  <c:v>404.32</c:v>
                </c:pt>
                <c:pt idx="4">
                  <c:v>1579.2179580089028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2310.0911773731982</v>
          </cell>
        </row>
      </sheetData>
      <sheetData sheetId="1">
        <row r="4">
          <cell r="J4">
            <v>1679.5473707249603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3.1218095170465689</v>
          </cell>
        </row>
      </sheetData>
      <sheetData sheetId="4">
        <row r="47">
          <cell r="M47">
            <v>141.75</v>
          </cell>
          <cell r="O47">
            <v>0.72629742936779706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3.7074996885160729</v>
          </cell>
        </row>
      </sheetData>
      <sheetData sheetId="7">
        <row r="4">
          <cell r="J4">
            <v>57.485634331590823</v>
          </cell>
        </row>
      </sheetData>
      <sheetData sheetId="8">
        <row r="4">
          <cell r="J4">
            <v>14.933039604207096</v>
          </cell>
        </row>
      </sheetData>
      <sheetData sheetId="9">
        <row r="4">
          <cell r="J4">
            <v>2.8415703099947747</v>
          </cell>
        </row>
      </sheetData>
      <sheetData sheetId="10">
        <row r="4">
          <cell r="J4">
            <v>34.676576739616785</v>
          </cell>
        </row>
      </sheetData>
      <sheetData sheetId="11">
        <row r="4">
          <cell r="J4">
            <v>14.315923740551842</v>
          </cell>
        </row>
      </sheetData>
      <sheetData sheetId="12">
        <row r="4">
          <cell r="J4">
            <v>66.585618342347857</v>
          </cell>
        </row>
      </sheetData>
      <sheetData sheetId="13">
        <row r="4">
          <cell r="J4">
            <v>314.21357790643583</v>
          </cell>
        </row>
      </sheetData>
      <sheetData sheetId="14">
        <row r="4">
          <cell r="J4">
            <v>7.8119903162555611</v>
          </cell>
        </row>
      </sheetData>
      <sheetData sheetId="15">
        <row r="4">
          <cell r="J4">
            <v>59.798997406841231</v>
          </cell>
        </row>
      </sheetData>
      <sheetData sheetId="16">
        <row r="4">
          <cell r="J4">
            <v>6.5135819156012236</v>
          </cell>
        </row>
      </sheetData>
      <sheetData sheetId="17">
        <row r="4">
          <cell r="J4">
            <v>7.7171497681881611</v>
          </cell>
        </row>
      </sheetData>
      <sheetData sheetId="18">
        <row r="4">
          <cell r="J4">
            <v>14.571792973193622</v>
          </cell>
        </row>
      </sheetData>
      <sheetData sheetId="19">
        <row r="4">
          <cell r="J4">
            <v>2.5087982875977937</v>
          </cell>
        </row>
      </sheetData>
      <sheetData sheetId="20">
        <row r="4">
          <cell r="J4">
            <v>21.28243439736741</v>
          </cell>
        </row>
      </sheetData>
      <sheetData sheetId="21">
        <row r="4">
          <cell r="J4">
            <v>14.013685009960524</v>
          </cell>
        </row>
      </sheetData>
      <sheetData sheetId="22">
        <row r="4">
          <cell r="J4">
            <v>13.475320700559283</v>
          </cell>
        </row>
      </sheetData>
      <sheetData sheetId="23">
        <row r="4">
          <cell r="J4">
            <v>5.6310483848720612</v>
          </cell>
        </row>
      </sheetData>
      <sheetData sheetId="24">
        <row r="4">
          <cell r="J4">
            <v>59.909294164033987</v>
          </cell>
        </row>
      </sheetData>
      <sheetData sheetId="25">
        <row r="4">
          <cell r="J4">
            <v>67.36030056642457</v>
          </cell>
        </row>
      </sheetData>
      <sheetData sheetId="26">
        <row r="4">
          <cell r="J4">
            <v>2.2130639801746792</v>
          </cell>
        </row>
      </sheetData>
      <sheetData sheetId="27">
        <row r="4">
          <cell r="J4">
            <v>46.523713258365262</v>
          </cell>
        </row>
      </sheetData>
      <sheetData sheetId="28">
        <row r="4">
          <cell r="J4">
            <v>69.326243845264401</v>
          </cell>
        </row>
      </sheetData>
      <sheetData sheetId="29">
        <row r="4">
          <cell r="J4">
            <v>3.289613586300256</v>
          </cell>
        </row>
      </sheetData>
      <sheetData sheetId="30">
        <row r="4">
          <cell r="J4">
            <v>20.667633098033882</v>
          </cell>
        </row>
      </sheetData>
      <sheetData sheetId="31">
        <row r="4">
          <cell r="J4">
            <v>3.3939522457741318</v>
          </cell>
        </row>
      </sheetData>
      <sheetData sheetId="32">
        <row r="4">
          <cell r="J4">
            <v>545.46705225136384</v>
          </cell>
        </row>
      </sheetData>
      <sheetData sheetId="33">
        <row r="4">
          <cell r="J4">
            <v>1.3449633371331455</v>
          </cell>
        </row>
      </sheetData>
      <sheetData sheetId="34">
        <row r="4">
          <cell r="J4">
            <v>18.661352209733572</v>
          </cell>
        </row>
      </sheetData>
      <sheetData sheetId="35">
        <row r="4">
          <cell r="J4">
            <v>18.455873174773405</v>
          </cell>
        </row>
      </sheetData>
      <sheetData sheetId="36">
        <row r="4">
          <cell r="J4">
            <v>21.52281208450621</v>
          </cell>
        </row>
      </sheetData>
      <sheetData sheetId="37">
        <row r="4">
          <cell r="J4">
            <v>23.500129021606948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722.88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0.11089423643560001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6518.6435583584234</v>
      </c>
      <c r="D7" s="20">
        <f>(C7*[1]Feuil1!$K$2-C4)/C4</f>
        <v>1.1479771037570738</v>
      </c>
      <c r="E7" s="31">
        <f>C7-C7/(1+D7)</f>
        <v>3483.8609496627719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2310.0911773731982</v>
      </c>
    </row>
    <row r="9" spans="2:20">
      <c r="M9" s="17" t="str">
        <f>IF(C13&gt;C7*Params!F8,B13,"Others")</f>
        <v>BTC</v>
      </c>
      <c r="N9" s="18">
        <f>IF(C13&gt;C7*0.1,C13,C7)</f>
        <v>1679.5473707249603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545.46705225136384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2310.0911773731982</v>
      </c>
      <c r="D12" s="20">
        <f>C12/$C$7</f>
        <v>0.35438218959082701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1579.2179580089028</v>
      </c>
    </row>
    <row r="13" spans="2:20">
      <c r="B13" s="7" t="s">
        <v>4</v>
      </c>
      <c r="C13" s="1">
        <f>[2]BTC!J4</f>
        <v>1679.5473707249603</v>
      </c>
      <c r="D13" s="20">
        <f t="shared" ref="D13:D51" si="0">C13/$C$7</f>
        <v>0.25765289291993704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545.46705225136384</v>
      </c>
      <c r="D14" s="20">
        <f t="shared" si="0"/>
        <v>8.3677999474591258E-2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6.2025173854086152E-2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4.1198755169799608E-2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314.21357790643583</v>
      </c>
      <c r="D17" s="20">
        <f t="shared" si="0"/>
        <v>4.8202294709539788E-2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2.1745321512209911E-2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7.0055474360323526E-3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66.585618342347857</v>
      </c>
      <c r="D20" s="20">
        <f t="shared" si="0"/>
        <v>1.0214643237697748E-2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67.36030056642457</v>
      </c>
      <c r="D21" s="20">
        <f t="shared" si="0"/>
        <v>1.0333484253798927E-2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69.326243845264401</v>
      </c>
      <c r="D22" s="20">
        <f t="shared" si="0"/>
        <v>1.0635072039852827E-2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7.670307411714255E-3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59.798997406841231</v>
      </c>
      <c r="D24" s="20">
        <f t="shared" si="0"/>
        <v>9.1735338604555169E-3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59.909294164033987</v>
      </c>
      <c r="D25" s="20">
        <f t="shared" si="0"/>
        <v>9.1904540611391899E-3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6.6440202800268884E-3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57.485634331590823</v>
      </c>
      <c r="D27" s="20">
        <f t="shared" si="0"/>
        <v>8.8186497416139313E-3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46.523713258365262</v>
      </c>
      <c r="D28" s="20">
        <f t="shared" si="0"/>
        <v>7.1370236525221563E-3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21.52281208450621</v>
      </c>
      <c r="D29" s="20">
        <f t="shared" si="0"/>
        <v>3.3017317010544224E-3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34.676576739616785</v>
      </c>
      <c r="D30" s="20">
        <f t="shared" si="0"/>
        <v>5.3196000715752152E-3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23.500129021606948</v>
      </c>
      <c r="D31" s="20">
        <f t="shared" si="0"/>
        <v>3.6050642762134608E-3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18.661352209733572</v>
      </c>
      <c r="D32" s="20">
        <f t="shared" si="0"/>
        <v>2.8627661633385923E-3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21.28243439736741</v>
      </c>
      <c r="D33" s="20">
        <f t="shared" si="0"/>
        <v>3.2648562859489932E-3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18.455873174773405</v>
      </c>
      <c r="D34" s="20">
        <f t="shared" si="0"/>
        <v>2.8312444160424549E-3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20.667633098033882</v>
      </c>
      <c r="D35" s="20">
        <f t="shared" si="0"/>
        <v>3.1705419866888025E-3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14.571792973193622</v>
      </c>
      <c r="D36" s="20">
        <f t="shared" si="0"/>
        <v>2.2354026328850547E-3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14.013685009960524</v>
      </c>
      <c r="D37" s="20">
        <f t="shared" si="0"/>
        <v>2.149785439946583E-3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14.315923740551842</v>
      </c>
      <c r="D38" s="20">
        <f t="shared" si="0"/>
        <v>2.1961507194538173E-3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13.475320700559283</v>
      </c>
      <c r="D39" s="20">
        <f t="shared" si="0"/>
        <v>2.067197044894528E-3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14.933039604207096</v>
      </c>
      <c r="D40" s="20">
        <f t="shared" si="0"/>
        <v>2.2908200871114438E-3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1.2011701406744524E-3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6.5135819156012236</v>
      </c>
      <c r="D42" s="20">
        <f t="shared" si="0"/>
        <v>9.9922351288087995E-4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7.8119903162555611</v>
      </c>
      <c r="D43" s="20">
        <f t="shared" si="0"/>
        <v>1.1984073444603004E-3</v>
      </c>
    </row>
    <row r="44" spans="2:14">
      <c r="B44" s="22" t="s">
        <v>23</v>
      </c>
      <c r="C44" s="9">
        <f>[2]LUNA!J4</f>
        <v>5.6310483848720612</v>
      </c>
      <c r="D44" s="20">
        <f t="shared" si="0"/>
        <v>8.6383744324411513E-4</v>
      </c>
    </row>
    <row r="45" spans="2:14">
      <c r="B45" s="22" t="s">
        <v>36</v>
      </c>
      <c r="C45" s="9">
        <f>[2]GRT!$J$4</f>
        <v>7.7171497681881611</v>
      </c>
      <c r="D45" s="20">
        <f t="shared" si="0"/>
        <v>1.1838582212848519E-3</v>
      </c>
    </row>
    <row r="46" spans="2:14">
      <c r="B46" s="22" t="s">
        <v>35</v>
      </c>
      <c r="C46" s="9">
        <f>[2]AMP!$J$4</f>
        <v>2.8415703099947747</v>
      </c>
      <c r="D46" s="20">
        <f t="shared" si="0"/>
        <v>4.3591435619320186E-4</v>
      </c>
    </row>
    <row r="47" spans="2:14">
      <c r="B47" s="22" t="s">
        <v>63</v>
      </c>
      <c r="C47" s="10">
        <f>[2]ACE!$J$4</f>
        <v>3.7074996885160729</v>
      </c>
      <c r="D47" s="20">
        <f t="shared" si="0"/>
        <v>5.6875324679506254E-4</v>
      </c>
    </row>
    <row r="48" spans="2:14">
      <c r="B48" s="22" t="s">
        <v>61</v>
      </c>
      <c r="C48" s="10">
        <f>[2]SEI!$J$4</f>
        <v>3.289613586300256</v>
      </c>
      <c r="D48" s="20">
        <f t="shared" si="0"/>
        <v>5.046469494534953E-4</v>
      </c>
    </row>
    <row r="49" spans="2:4">
      <c r="B49" s="22" t="s">
        <v>39</v>
      </c>
      <c r="C49" s="9">
        <f>[2]SHPING!$J$4</f>
        <v>3.3939522457741318</v>
      </c>
      <c r="D49" s="20">
        <f t="shared" si="0"/>
        <v>5.2065314131531128E-4</v>
      </c>
    </row>
    <row r="50" spans="2:4">
      <c r="B50" s="22" t="s">
        <v>49</v>
      </c>
      <c r="C50" s="9">
        <f>[2]KAVA!$J$4</f>
        <v>2.5087982875977937</v>
      </c>
      <c r="D50" s="20">
        <f t="shared" si="0"/>
        <v>3.8486508199714776E-4</v>
      </c>
    </row>
    <row r="51" spans="2:4">
      <c r="B51" s="7" t="s">
        <v>25</v>
      </c>
      <c r="C51" s="1">
        <f>[2]POLIS!J4</f>
        <v>3.1218095170465689</v>
      </c>
      <c r="D51" s="20">
        <f t="shared" si="0"/>
        <v>4.7890477353124795E-4</v>
      </c>
    </row>
    <row r="52" spans="2:4">
      <c r="B52" s="22" t="s">
        <v>62</v>
      </c>
      <c r="C52" s="10">
        <f>[2]MEME!$J$4</f>
        <v>2.2130639801746792</v>
      </c>
      <c r="D52" s="20">
        <f>C52/$C$7</f>
        <v>3.3949762099463383E-4</v>
      </c>
    </row>
    <row r="53" spans="2:4">
      <c r="B53" s="22" t="s">
        <v>42</v>
      </c>
      <c r="C53" s="9">
        <f>[2]TRX!$J$4</f>
        <v>1.3449633371331455</v>
      </c>
      <c r="D53" s="20">
        <f>C53/$C$7</f>
        <v>2.0632564506592609E-4</v>
      </c>
    </row>
    <row r="54" spans="2:4">
      <c r="B54" s="7" t="s">
        <v>27</v>
      </c>
      <c r="C54" s="1">
        <f>[2]ATLAS!O47</f>
        <v>0.72629742936779706</v>
      </c>
      <c r="D54" s="20">
        <f>C54/$C$7</f>
        <v>1.1141849111177649E-4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2024-02-29T08:40:49Z</dcterms:modified>
</cp:coreProperties>
</file>