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8" l="1"/>
  <c r="C35"/>
  <c r="C23" l="1"/>
  <c r="C20"/>
  <c r="C44" l="1"/>
  <c r="C16" l="1"/>
  <c r="C12" l="1"/>
  <c r="C13" l="1"/>
  <c r="C28" l="1"/>
  <c r="C31" l="1"/>
  <c r="C49" l="1"/>
  <c r="C52" l="1"/>
  <c r="C33" l="1"/>
  <c r="C39" l="1"/>
  <c r="C26" l="1"/>
  <c r="C17" l="1"/>
  <c r="C22" l="1"/>
  <c r="C30" l="1"/>
  <c r="C25"/>
  <c r="C24" l="1"/>
  <c r="C15" l="1"/>
  <c r="C34" l="1"/>
  <c r="C7" l="1"/>
  <c r="D15" l="1"/>
  <c r="D43"/>
  <c r="D29"/>
  <c r="D30"/>
  <c r="D12"/>
  <c r="D50"/>
  <c r="N9"/>
  <c r="D23"/>
  <c r="D47"/>
  <c r="D20"/>
  <c r="M8"/>
  <c r="D39"/>
  <c r="D45"/>
  <c r="D41"/>
  <c r="D44"/>
  <c r="N8"/>
  <c r="M9"/>
  <c r="D35"/>
  <c r="D54"/>
  <c r="D24"/>
  <c r="D51"/>
  <c r="D42"/>
  <c r="D13"/>
  <c r="D32"/>
  <c r="D14"/>
  <c r="D48"/>
  <c r="D36"/>
  <c r="D49"/>
  <c r="D22"/>
  <c r="D31"/>
  <c r="D53"/>
  <c r="D7"/>
  <c r="E7" s="1"/>
  <c r="D55"/>
  <c r="D46"/>
  <c r="D28"/>
  <c r="D27"/>
  <c r="D52"/>
  <c r="D38"/>
  <c r="D25"/>
  <c r="D19"/>
  <c r="D37"/>
  <c r="D33"/>
  <c r="Q3"/>
  <c r="D17"/>
  <c r="D40"/>
  <c r="D21"/>
  <c r="D18"/>
  <c r="D16"/>
  <c r="D26"/>
  <c r="D34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<sst xmlns="http://schemas.openxmlformats.org/spreadsheetml/2006/main" count="107" uniqueCount="67">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</sst>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1246.4689575385109</c:v>
                </c:pt>
                <c:pt idx="1">
                  <c:v>1269.0722526564616</c:v>
                </c:pt>
                <c:pt idx="2">
                  <c:v>596.76</c:v>
                </c:pt>
                <c:pt idx="3">
                  <c:v>255.44599138192973</c:v>
                </c:pt>
                <c:pt idx="4">
                  <c:v>1080.8787095542748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1269.0722526564616</v>
          </cell>
        </row>
      </sheetData>
      <sheetData sheetId="1">
        <row r="4">
          <cell r="J4">
            <v>1246.4689575385109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3.1256053217566628</v>
          </cell>
        </row>
      </sheetData>
      <sheetData sheetId="4">
        <row r="47">
          <cell r="M47">
            <v>112.44999999999999</v>
          </cell>
          <cell r="O47">
            <v>2.1488025939000757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4.1393183167101233</v>
          </cell>
        </row>
      </sheetData>
      <sheetData sheetId="8">
        <row r="4">
          <cell r="J4">
            <v>44.758700622010629</v>
          </cell>
        </row>
      </sheetData>
      <sheetData sheetId="9">
        <row r="4">
          <cell r="J4">
            <v>11.975667619004243</v>
          </cell>
        </row>
      </sheetData>
      <sheetData sheetId="10">
        <row r="4">
          <cell r="J4">
            <v>24.391854141375461</v>
          </cell>
        </row>
      </sheetData>
      <sheetData sheetId="11">
        <row r="4">
          <cell r="J4">
            <v>14.882488363040331</v>
          </cell>
        </row>
      </sheetData>
      <sheetData sheetId="12">
        <row r="4">
          <cell r="J4">
            <v>63.567528181575639</v>
          </cell>
        </row>
      </sheetData>
      <sheetData sheetId="13">
        <row r="4">
          <cell r="J4">
            <v>3.7406210093406473</v>
          </cell>
        </row>
      </sheetData>
      <sheetData sheetId="14">
        <row r="4">
          <cell r="J4">
            <v>207.03658984574886</v>
          </cell>
        </row>
      </sheetData>
      <sheetData sheetId="15">
        <row r="4">
          <cell r="J4">
            <v>5.7113230393550412</v>
          </cell>
        </row>
      </sheetData>
      <sheetData sheetId="16">
        <row r="4">
          <cell r="J4">
            <v>39.823211354732429</v>
          </cell>
        </row>
      </sheetData>
      <sheetData sheetId="17">
        <row r="4">
          <cell r="J4">
            <v>5.3360475217622731</v>
          </cell>
        </row>
      </sheetData>
      <sheetData sheetId="18">
        <row r="4">
          <cell r="J4">
            <v>5.305593199475573</v>
          </cell>
        </row>
      </sheetData>
      <sheetData sheetId="19">
        <row r="4">
          <cell r="J4">
            <v>13.618987326238463</v>
          </cell>
        </row>
      </sheetData>
      <sheetData sheetId="20">
        <row r="4">
          <cell r="J4">
            <v>2.6743766018139339</v>
          </cell>
        </row>
      </sheetData>
      <sheetData sheetId="21">
        <row r="4">
          <cell r="J4">
            <v>14.90589954516861</v>
          </cell>
        </row>
      </sheetData>
      <sheetData sheetId="22">
        <row r="4">
          <cell r="J4">
            <v>8.474049958191566</v>
          </cell>
        </row>
      </sheetData>
      <sheetData sheetId="23">
        <row r="4">
          <cell r="J4">
            <v>12.107457050475567</v>
          </cell>
        </row>
      </sheetData>
      <sheetData sheetId="24">
        <row r="4">
          <cell r="J4">
            <v>4.0088111122784413</v>
          </cell>
        </row>
      </sheetData>
      <sheetData sheetId="25">
        <row r="4">
          <cell r="J4">
            <v>20.106482114546068</v>
          </cell>
        </row>
      </sheetData>
      <sheetData sheetId="26">
        <row r="4">
          <cell r="J4">
            <v>51.527080765101964</v>
          </cell>
        </row>
      </sheetData>
      <sheetData sheetId="27">
        <row r="4">
          <cell r="J4">
            <v>1.9925860790723722</v>
          </cell>
        </row>
      </sheetData>
      <sheetData sheetId="28">
        <row r="4">
          <cell r="J4">
            <v>38.844533560930842</v>
          </cell>
        </row>
      </sheetData>
      <sheetData sheetId="29">
        <row r="4">
          <cell r="J4">
            <v>44.746815422934624</v>
          </cell>
        </row>
      </sheetData>
      <sheetData sheetId="30">
        <row r="4">
          <cell r="J4">
            <v>2.7581487343379809</v>
          </cell>
        </row>
      </sheetData>
      <sheetData sheetId="31">
        <row r="4">
          <cell r="J4">
            <v>4.7363025079182624</v>
          </cell>
        </row>
      </sheetData>
      <sheetData sheetId="32">
        <row r="4">
          <cell r="J4">
            <v>2.9097922528538414</v>
          </cell>
        </row>
      </sheetData>
      <sheetData sheetId="33">
        <row r="4">
          <cell r="J4">
            <v>255.44599138192973</v>
          </cell>
        </row>
      </sheetData>
      <sheetData sheetId="34">
        <row r="4">
          <cell r="J4">
            <v>0.97938143817840362</v>
          </cell>
        </row>
      </sheetData>
      <sheetData sheetId="35">
        <row r="4">
          <cell r="J4">
            <v>12.194319474551907</v>
          </cell>
        </row>
      </sheetData>
      <sheetData sheetId="36">
        <row r="4">
          <cell r="J4">
            <v>19.509684167808732</v>
          </cell>
        </row>
      </sheetData>
      <sheetData sheetId="37">
        <row r="4">
          <cell r="J4">
            <v>10.480480620291505</v>
          </cell>
        </row>
      </sheetData>
      <sheetData sheetId="38">
        <row r="4">
          <cell r="J4">
            <v>8.2333760917933976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596.76</f>
        <v>596.76</v>
      </c>
      <c r="P2" t="s">
        <v>8</v>
      </c>
      <c r="Q2" s="10">
        <f>N2+K2+H2</f>
        <v>673.69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0.15143777279953333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4448.6259111311765</v>
      </c>
      <c r="D7" s="20">
        <f>(C7*[1]Feuil1!$K$2-C4)/C4</f>
        <v>0.56062050082088311</v>
      </c>
      <c r="E7" s="31">
        <f>C7-C7/(1+D7)</f>
        <v>1598.0764605817262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1246.4689575385109</v>
      </c>
    </row>
    <row r="9" spans="2:20">
      <c r="M9" s="17" t="str">
        <f>IF(C13&gt;C7*Params!F8,B13,"Others")</f>
        <v>ETH</v>
      </c>
      <c r="N9" s="18">
        <f>IF(C13&gt;C7*0.1,C13,C7)</f>
        <v>1269.0722526564616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596.76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255.44599138192973</v>
      </c>
    </row>
    <row r="12" spans="2:20">
      <c r="B12" s="7" t="s">
        <v>4</v>
      </c>
      <c r="C12" s="1">
        <f>[2]BTC!J4</f>
        <v>1246.4689575385109</v>
      </c>
      <c r="D12" s="20">
        <f>C12/$C$7</f>
        <v>0.28019190249727349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1080.8787095542748</v>
      </c>
    </row>
    <row r="13" spans="2:20">
      <c r="B13" s="7" t="s">
        <v>19</v>
      </c>
      <c r="C13" s="1">
        <f>[2]ETH!J4</f>
        <v>1269.0722526564616</v>
      </c>
      <c r="D13" s="20">
        <f t="shared" ref="D13:D55" si="0">C13/$C$7</f>
        <v>0.28527286357817566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596.76</v>
      </c>
      <c r="D14" s="20">
        <f t="shared" si="0"/>
        <v>0.1341447925542156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255.44599138192973</v>
      </c>
      <c r="D15" s="20">
        <f t="shared" si="0"/>
        <v>5.7421324356081015E-2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207.03658984574886</v>
      </c>
      <c r="D16" s="20">
        <f t="shared" si="0"/>
        <v>4.6539447007155642E-2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2.527746819947976E-2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2.3827582295641216E-2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1.4060521439550548E-2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63.567528181575639</v>
      </c>
      <c r="D20" s="20">
        <f t="shared" si="0"/>
        <v>1.4289250085631942E-2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1.1396777569707639E-2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38.844533560930842</v>
      </c>
      <c r="D22" s="20">
        <f t="shared" si="0"/>
        <v>8.7318049071592151E-3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51.527080765101964</v>
      </c>
      <c r="D23" s="20">
        <f t="shared" si="0"/>
        <v>1.1582695824383194E-2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44.758700622010629</v>
      </c>
      <c r="D24" s="20">
        <f t="shared" si="0"/>
        <v>1.0061241721857793E-2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44.746815422934624</v>
      </c>
      <c r="D25" s="20">
        <f t="shared" si="0"/>
        <v>1.0058570065640022E-2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39.823211354732429</v>
      </c>
      <c r="D26" s="20">
        <f t="shared" si="0"/>
        <v>8.9518004323735911E-3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5.8962026756100858E-3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24.391854141375461</v>
      </c>
      <c r="D28" s="20">
        <f t="shared" si="0"/>
        <v>5.4830086028009517E-3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20.106482114546068</v>
      </c>
      <c r="D29" s="20">
        <f t="shared" si="0"/>
        <v>4.5197062005677803E-3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19.509684167808732</v>
      </c>
      <c r="D30" s="20">
        <f t="shared" si="0"/>
        <v>4.3855528780229348E-3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13.618987326238463</v>
      </c>
      <c r="D31" s="20">
        <f t="shared" si="0"/>
        <v>3.06139189904945E-3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14.882488363040331</v>
      </c>
      <c r="D32" s="20">
        <f t="shared" si="0"/>
        <v>3.3454124173043984E-3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11.975667619004243</v>
      </c>
      <c r="D33" s="20">
        <f t="shared" si="0"/>
        <v>2.6919925069534842E-3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12.194319474551907</v>
      </c>
      <c r="D34" s="20">
        <f t="shared" si="0"/>
        <v>2.7411429322568483E-3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14.90589954516861</v>
      </c>
      <c r="D35" s="20">
        <f t="shared" si="0"/>
        <v>3.3506749821043966E-3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12.107457050475567</v>
      </c>
      <c r="D36" s="20">
        <f t="shared" si="0"/>
        <v>2.7216172571806422E-3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2.3602793783418187E-3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8.474049958191566</v>
      </c>
      <c r="D38" s="20">
        <f t="shared" si="0"/>
        <v>1.9048690826055147E-3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5.3360475217622731</v>
      </c>
      <c r="D39" s="20">
        <f t="shared" si="0"/>
        <v>1.1994821835683296E-3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5.7113230393550412</v>
      </c>
      <c r="D40" s="20">
        <f t="shared" si="0"/>
        <v>1.2838398088417355E-3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4.7363025079182624</v>
      </c>
      <c r="D41" s="20">
        <f t="shared" si="0"/>
        <v>1.0646663941931535E-3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5.305593199475573</v>
      </c>
      <c r="D42" s="20">
        <f t="shared" si="0"/>
        <v>1.1926364017707416E-3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4.1393183167101233</v>
      </c>
      <c r="D43" s="20">
        <f t="shared" si="0"/>
        <v>9.3047120603080699E-4</v>
      </c>
    </row>
    <row r="44" spans="2:14">
      <c r="B44" s="22" t="s">
        <v>23</v>
      </c>
      <c r="C44" s="9">
        <f>[2]LUNA!J4</f>
        <v>4.0088111122784413</v>
      </c>
      <c r="D44" s="20">
        <f t="shared" si="0"/>
        <v>9.011346857122223E-4</v>
      </c>
    </row>
    <row r="45" spans="2:14">
      <c r="B45" s="22" t="s">
        <v>36</v>
      </c>
      <c r="C45" s="9">
        <f>[2]AMP!$J$4</f>
        <v>3.7406210093406473</v>
      </c>
      <c r="D45" s="20">
        <f t="shared" si="0"/>
        <v>8.4084863147989425E-4</v>
      </c>
    </row>
    <row r="46" spans="2:14">
      <c r="B46" s="7" t="s">
        <v>25</v>
      </c>
      <c r="C46" s="1">
        <f>[2]POLIS!J4</f>
        <v>3.1256053217566628</v>
      </c>
      <c r="D46" s="20">
        <f t="shared" si="0"/>
        <v>7.0260017007406632E-4</v>
      </c>
    </row>
    <row r="47" spans="2:14">
      <c r="B47" s="22" t="s">
        <v>40</v>
      </c>
      <c r="C47" s="9">
        <f>[2]SHPING!$J$4</f>
        <v>2.9097922528538414</v>
      </c>
      <c r="D47" s="20">
        <f t="shared" si="0"/>
        <v>6.5408787139711476E-4</v>
      </c>
    </row>
    <row r="48" spans="2:14">
      <c r="B48" s="22" t="s">
        <v>50</v>
      </c>
      <c r="C48" s="9">
        <f>[2]KAVA!$J$4</f>
        <v>2.6743766018139339</v>
      </c>
      <c r="D48" s="20">
        <f t="shared" si="0"/>
        <v>6.0116913744583784E-4</v>
      </c>
    </row>
    <row r="49" spans="2:4">
      <c r="B49" s="22" t="s">
        <v>62</v>
      </c>
      <c r="C49" s="10">
        <f>[2]SEI!$J$4</f>
        <v>2.7581487343379809</v>
      </c>
      <c r="D49" s="20">
        <f t="shared" si="0"/>
        <v>6.200001504816689E-4</v>
      </c>
    </row>
    <row r="50" spans="2:4">
      <c r="B50" s="22" t="s">
        <v>65</v>
      </c>
      <c r="C50" s="10">
        <f>[2]DYDX!$J$4</f>
        <v>8.2333760917933976</v>
      </c>
      <c r="D50" s="20">
        <f t="shared" si="0"/>
        <v>1.8507683622469061E-3</v>
      </c>
    </row>
    <row r="51" spans="2:4">
      <c r="B51" s="22" t="s">
        <v>66</v>
      </c>
      <c r="C51" s="10">
        <f>[2]TIA!$J$4</f>
        <v>10.480480620291505</v>
      </c>
      <c r="D51" s="20">
        <f t="shared" si="0"/>
        <v>2.3558916460176297E-3</v>
      </c>
    </row>
    <row r="52" spans="2:4">
      <c r="B52" s="7" t="s">
        <v>28</v>
      </c>
      <c r="C52" s="1">
        <f>[2]ATLAS!O47</f>
        <v>2.1488025939000757</v>
      </c>
      <c r="D52" s="20">
        <f t="shared" si="0"/>
        <v>4.8302613814378646E-4</v>
      </c>
    </row>
    <row r="53" spans="2:4">
      <c r="B53" s="22" t="s">
        <v>63</v>
      </c>
      <c r="C53" s="10">
        <f>[2]MEME!$J$4</f>
        <v>1.9925860790723722</v>
      </c>
      <c r="D53" s="20">
        <f t="shared" si="0"/>
        <v>4.4791046019100004E-4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3.8141970889355966E-4</v>
      </c>
    </row>
    <row r="55" spans="2:4">
      <c r="B55" s="22" t="s">
        <v>43</v>
      </c>
      <c r="C55" s="9">
        <f>[2]TRX!$J$4</f>
        <v>0.97938143817840362</v>
      </c>
      <c r="D55" s="20">
        <f t="shared" si="0"/>
        <v>2.2015369638697514E-4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2023-12-26T13:25:03Z</dcterms:modified>
</cp:coreProperties>
</file>