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16" l="1"/>
  <c r="T2"/>
  <c r="C25" i="2" l="1"/>
  <c r="C34" i="1" l="1"/>
  <c r="C4"/>
  <c r="C38"/>
  <c r="C28"/>
  <c r="Q2" l="1"/>
  <c r="C44" l="1"/>
  <c r="C43" l="1"/>
  <c r="C49" l="1"/>
  <c r="C40"/>
  <c r="C31" l="1"/>
  <c r="C45" l="1"/>
  <c r="C22"/>
  <c r="C47"/>
  <c r="C41"/>
  <c r="C35"/>
  <c r="C46"/>
  <c r="C26"/>
  <c r="C18"/>
  <c r="C48" l="1"/>
  <c r="C42"/>
  <c r="C17" l="1"/>
  <c r="C50" l="1"/>
  <c r="C25" l="1"/>
  <c r="C24"/>
  <c r="C19"/>
  <c r="C21" l="1"/>
  <c r="C23"/>
  <c r="C15" l="1"/>
  <c r="C20"/>
  <c r="C32" l="1"/>
  <c r="C12"/>
  <c r="C37" l="1"/>
  <c r="C36"/>
  <c r="C13" l="1"/>
  <c r="C39" l="1"/>
  <c r="C27"/>
  <c r="C33"/>
  <c r="C30" l="1"/>
  <c r="C29"/>
  <c r="C14"/>
  <c r="C7" l="1"/>
  <c r="N9" l="1"/>
  <c r="D13"/>
  <c r="D43"/>
  <c r="D22"/>
  <c r="D46"/>
  <c r="D7"/>
  <c r="E7" s="1"/>
  <c r="D16"/>
  <c r="D21"/>
  <c r="D31"/>
  <c r="D23"/>
  <c r="D26"/>
  <c r="D33"/>
  <c r="N8"/>
  <c r="D19"/>
  <c r="D35"/>
  <c r="D12"/>
  <c r="D29"/>
  <c r="M8"/>
  <c r="D40"/>
  <c r="D27"/>
  <c r="D32"/>
  <c r="D49"/>
  <c r="M9"/>
  <c r="D20"/>
  <c r="D34"/>
  <c r="D38"/>
  <c r="D28"/>
  <c r="D25"/>
  <c r="D47"/>
  <c r="D17"/>
  <c r="D44"/>
  <c r="D30"/>
  <c r="D45"/>
  <c r="D37"/>
  <c r="D42"/>
  <c r="D18"/>
  <c r="D24"/>
  <c r="D36"/>
  <c r="D50"/>
  <c r="D48"/>
  <c r="D39"/>
  <c r="D41"/>
  <c r="Q3"/>
  <c r="D15"/>
  <c r="D14"/>
  <c r="N10" l="1"/>
  <c r="M10"/>
  <c r="N11" l="1"/>
  <c r="M11"/>
  <c r="M12" l="1"/>
  <c r="N12"/>
  <c r="M13" l="1"/>
  <c r="N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M28" l="1"/>
  <c r="N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M37" l="1"/>
  <c r="N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<sst xmlns="http://schemas.openxmlformats.org/spreadsheetml/2006/main" count="97" uniqueCount="60">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</sst>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1003.0915549375908</c:v>
                </c:pt>
                <c:pt idx="1">
                  <c:v>897.90676743546203</c:v>
                </c:pt>
                <c:pt idx="2">
                  <c:v>216.07521964558003</c:v>
                </c:pt>
                <c:pt idx="3">
                  <c:v>775.17613231289818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0.89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1003.0915549375908</v>
          </cell>
        </row>
      </sheetData>
      <sheetData sheetId="1">
        <row r="4">
          <cell r="J4">
            <v>897.90676743546203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3.1975090152377976E-2</v>
          </cell>
        </row>
      </sheetData>
      <sheetData sheetId="4">
        <row r="46">
          <cell r="M46">
            <v>79.390000000000015</v>
          </cell>
          <cell r="O46">
            <v>0.78018321793559942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33.31262294146493</v>
          </cell>
        </row>
      </sheetData>
      <sheetData sheetId="8">
        <row r="4">
          <cell r="J4">
            <v>7.4918008427236895</v>
          </cell>
        </row>
      </sheetData>
      <sheetData sheetId="9">
        <row r="4">
          <cell r="J4">
            <v>18.151304472000007</v>
          </cell>
        </row>
      </sheetData>
      <sheetData sheetId="10">
        <row r="4">
          <cell r="J4">
            <v>12.0755073051</v>
          </cell>
        </row>
      </sheetData>
      <sheetData sheetId="11">
        <row r="4">
          <cell r="J4">
            <v>38.993807811947875</v>
          </cell>
        </row>
      </sheetData>
      <sheetData sheetId="12">
        <row r="4">
          <cell r="J4">
            <v>1.3773508046824339</v>
          </cell>
        </row>
      </sheetData>
      <sheetData sheetId="13">
        <row r="4">
          <cell r="J4">
            <v>139.83441670339576</v>
          </cell>
        </row>
      </sheetData>
      <sheetData sheetId="14">
        <row r="4">
          <cell r="J4">
            <v>4.3008720862231371</v>
          </cell>
        </row>
      </sheetData>
      <sheetData sheetId="15">
        <row r="4">
          <cell r="J4">
            <v>31.427401314593634</v>
          </cell>
        </row>
      </sheetData>
      <sheetData sheetId="16">
        <row r="4">
          <cell r="J4">
            <v>4.5127651954509833</v>
          </cell>
        </row>
      </sheetData>
      <sheetData sheetId="17">
        <row r="4">
          <cell r="J4">
            <v>6.657508559752559</v>
          </cell>
        </row>
      </sheetData>
      <sheetData sheetId="18">
        <row r="4">
          <cell r="J4">
            <v>10.133663640790111</v>
          </cell>
        </row>
      </sheetData>
      <sheetData sheetId="19">
        <row r="4">
          <cell r="J4">
            <v>8.2664124568410031</v>
          </cell>
        </row>
      </sheetData>
      <sheetData sheetId="20">
        <row r="4">
          <cell r="J4">
            <v>9.4799564091675599</v>
          </cell>
        </row>
      </sheetData>
      <sheetData sheetId="21">
        <row r="4">
          <cell r="J4">
            <v>1.401349392800483</v>
          </cell>
        </row>
      </sheetData>
      <sheetData sheetId="22">
        <row r="4">
          <cell r="J4">
            <v>30.128740253018126</v>
          </cell>
        </row>
      </sheetData>
      <sheetData sheetId="23">
        <row r="4">
          <cell r="J4">
            <v>39.582906336564555</v>
          </cell>
        </row>
      </sheetData>
      <sheetData sheetId="24">
        <row r="4">
          <cell r="J4">
            <v>26.541426341735754</v>
          </cell>
        </row>
      </sheetData>
      <sheetData sheetId="25">
        <row r="4">
          <cell r="J4">
            <v>29.096592456973653</v>
          </cell>
        </row>
      </sheetData>
      <sheetData sheetId="26">
        <row r="4">
          <cell r="J4">
            <v>3.4897751902931544</v>
          </cell>
        </row>
      </sheetData>
      <sheetData sheetId="27">
        <row r="4">
          <cell r="J4">
            <v>216.07521964558003</v>
          </cell>
        </row>
      </sheetData>
      <sheetData sheetId="28">
        <row r="4">
          <cell r="J4">
            <v>0.75590005468077337</v>
          </cell>
        </row>
      </sheetData>
      <sheetData sheetId="29">
        <row r="4">
          <cell r="J4">
            <v>9.5880195894</v>
          </cell>
        </row>
      </sheetData>
      <sheetData sheetId="30">
        <row r="4">
          <cell r="J4">
            <v>16.626613342874073</v>
          </cell>
        </row>
      </sheetData>
      <sheetData sheetId="31">
        <row r="4">
          <cell r="J4">
            <v>5.0247648678879999</v>
          </cell>
        </row>
      </sheetData>
      <sheetData sheetId="32">
        <row r="4">
          <cell r="J4">
            <v>2.8146497159016155</v>
          </cell>
        </row>
      </sheetData>
      <sheetData sheetId="33">
        <row r="4">
          <cell r="J4">
            <v>1.8177404580591254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13.11+69.33-68.88+71.96</f>
        <v>85.52</v>
      </c>
      <c r="J2" t="s">
        <v>6</v>
      </c>
      <c r="K2" s="9">
        <v>16.306000000000001</v>
      </c>
      <c r="M2" t="s">
        <v>7</v>
      </c>
      <c r="N2" s="9">
        <f>4.05+3.46+16.82</f>
        <v>24.33</v>
      </c>
      <c r="P2" t="s">
        <v>8</v>
      </c>
      <c r="Q2" s="10">
        <f>N2+K2+H2</f>
        <v>126.15599999999999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4.3274816057013353E-2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2915.2290291377094</v>
      </c>
      <c r="D7" s="20">
        <f>(C7*[1]Feuil1!$K$2-C4)/C4</f>
        <v>8.3773532135572884E-2</v>
      </c>
      <c r="E7" s="31">
        <f>C7-C7/(1+D7)</f>
        <v>225.34138868827131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1003.0915549375908</v>
      </c>
    </row>
    <row r="9" spans="2:20">
      <c r="M9" s="17" t="str">
        <f>IF(C13&gt;C7*[2]Params!F8,B13,"Others")</f>
        <v>BTC</v>
      </c>
      <c r="N9" s="18">
        <f>IF(C13&gt;C7*0.1,C13,C7)</f>
        <v>897.90676743546203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216.07521964558003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775.17613231289818</v>
      </c>
    </row>
    <row r="12" spans="2:20">
      <c r="B12" s="7" t="s">
        <v>19</v>
      </c>
      <c r="C12" s="1">
        <f>[2]ETH!J4</f>
        <v>1003.0915549375908</v>
      </c>
      <c r="D12" s="20">
        <f>C12/$C$7</f>
        <v>0.34408670636567223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897.90676743546203</v>
      </c>
      <c r="D13" s="20">
        <f t="shared" ref="D13:D50" si="0">C13/$C$7</f>
        <v>0.30800556610162882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216.07521964558003</v>
      </c>
      <c r="D14" s="20">
        <f t="shared" si="0"/>
        <v>7.4119466253220093E-2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139.83441670339576</v>
      </c>
      <c r="D15" s="20">
        <f t="shared" si="0"/>
        <v>4.7966871661111694E-2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5</v>
      </c>
      <c r="C16" s="1">
        <f>H$2</f>
        <v>85.52</v>
      </c>
      <c r="D16" s="20">
        <f t="shared" si="0"/>
        <v>2.9335602501631169E-2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79.390000000000015</v>
      </c>
      <c r="D17" s="20">
        <f t="shared" si="0"/>
        <v>2.7232851761044192E-2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2.3720263248220248E-2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39.582906336564555</v>
      </c>
      <c r="D19" s="20">
        <f>C19/$C$7</f>
        <v>1.3577974814648685E-2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38.993807811947875</v>
      </c>
      <c r="D20" s="20">
        <f t="shared" si="0"/>
        <v>1.3375898573389888E-2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42</v>
      </c>
      <c r="C21" s="1">
        <f>[2]DOT!$J$4</f>
        <v>31.427401314593634</v>
      </c>
      <c r="D21" s="20">
        <f t="shared" si="0"/>
        <v>1.0780422738823197E-2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7" t="s">
        <v>49</v>
      </c>
      <c r="C22" s="1">
        <f>[2]LUNC!J4</f>
        <v>30.128740253018126</v>
      </c>
      <c r="D22" s="20">
        <f t="shared" si="0"/>
        <v>1.0334947941270279E-2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33.31262294146493</v>
      </c>
      <c r="D23" s="20">
        <f t="shared" si="0"/>
        <v>1.1427103191037588E-2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26.541426341735754</v>
      </c>
      <c r="D24" s="20">
        <f t="shared" si="0"/>
        <v>9.1044052033148141E-3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29.096592456973653</v>
      </c>
      <c r="D25" s="20">
        <f t="shared" si="0"/>
        <v>9.9808941822934864E-3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22.666666666666668</v>
      </c>
      <c r="D26" s="20">
        <f t="shared" si="0"/>
        <v>7.7752610309904883E-3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16.626613342874073</v>
      </c>
      <c r="D27" s="20">
        <f t="shared" si="0"/>
        <v>5.7033643589203794E-3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16.306000000000001</v>
      </c>
      <c r="D28" s="20">
        <f t="shared" si="0"/>
        <v>5.5933855752057756E-3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18.151304472000007</v>
      </c>
      <c r="D29" s="20">
        <f t="shared" si="0"/>
        <v>6.2263733965934572E-3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31</v>
      </c>
      <c r="C30" s="9">
        <f>[2]ATOM!$J$4</f>
        <v>12.0755073051</v>
      </c>
      <c r="D30" s="20">
        <f t="shared" si="0"/>
        <v>4.1422156490640441E-3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9.4799564091675599</v>
      </c>
      <c r="D31" s="20">
        <f t="shared" si="0"/>
        <v>3.2518736313392228E-3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10.133663640790111</v>
      </c>
      <c r="D32" s="20">
        <f t="shared" si="0"/>
        <v>3.4761123532676711E-3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9.5880195894</v>
      </c>
      <c r="D33" s="20">
        <f t="shared" si="0"/>
        <v>3.2889421357868488E-3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7" t="s">
        <v>7</v>
      </c>
      <c r="C34" s="1">
        <f>$N$2</f>
        <v>24.33</v>
      </c>
      <c r="D34" s="20">
        <f t="shared" si="0"/>
        <v>8.3458279801764072E-3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7.4918008427236895</v>
      </c>
      <c r="D35" s="20">
        <f t="shared" si="0"/>
        <v>2.5698841387222591E-3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8.2664124568410031</v>
      </c>
      <c r="D36" s="20">
        <f t="shared" si="0"/>
        <v>2.8355962341957437E-3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6.657508559752559</v>
      </c>
      <c r="D37" s="20">
        <f t="shared" si="0"/>
        <v>2.2837000088880744E-3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1.8523415985594988E-3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5.0247648678879999</v>
      </c>
      <c r="D39" s="20">
        <f t="shared" si="0"/>
        <v>1.7236261088461604E-3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4.5127651954509833</v>
      </c>
      <c r="D40" s="20">
        <f t="shared" si="0"/>
        <v>1.5479967955676561E-3</v>
      </c>
    </row>
    <row r="41" spans="2:14">
      <c r="B41" s="22" t="s">
        <v>51</v>
      </c>
      <c r="C41" s="9">
        <f>[2]DOGE!$J$4</f>
        <v>4.3008720862231371</v>
      </c>
      <c r="D41" s="20">
        <f t="shared" si="0"/>
        <v>1.4753119028508318E-3</v>
      </c>
    </row>
    <row r="42" spans="2:14">
      <c r="B42" s="22" t="s">
        <v>56</v>
      </c>
      <c r="C42" s="9">
        <f>[2]SHIB!$J$4</f>
        <v>3.4897751902931544</v>
      </c>
      <c r="D42" s="20">
        <f t="shared" si="0"/>
        <v>1.1970843990001666E-3</v>
      </c>
    </row>
    <row r="43" spans="2:14">
      <c r="B43" s="22" t="s">
        <v>50</v>
      </c>
      <c r="C43" s="9">
        <f>[2]KAVA!$J$4</f>
        <v>2.8146497159016155</v>
      </c>
      <c r="D43" s="20">
        <f t="shared" si="0"/>
        <v>9.6549865817374767E-4</v>
      </c>
    </row>
    <row r="44" spans="2:14">
      <c r="B44" s="22" t="s">
        <v>36</v>
      </c>
      <c r="C44" s="9">
        <f>[2]AMP!$J$4</f>
        <v>1.3773508046824339</v>
      </c>
      <c r="D44" s="20">
        <f t="shared" si="0"/>
        <v>4.7246744283753174E-4</v>
      </c>
    </row>
    <row r="45" spans="2:14">
      <c r="B45" s="22" t="s">
        <v>40</v>
      </c>
      <c r="C45" s="9">
        <f>[2]SHPING!$J$4</f>
        <v>1.8177404580591254</v>
      </c>
      <c r="D45" s="20">
        <f t="shared" si="0"/>
        <v>6.23532641823614E-4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5.820446980462086E-4</v>
      </c>
    </row>
    <row r="47" spans="2:14">
      <c r="B47" s="22" t="s">
        <v>23</v>
      </c>
      <c r="C47" s="9">
        <f>[2]LUNA!J4</f>
        <v>1.401349392800483</v>
      </c>
      <c r="D47" s="20">
        <f t="shared" si="0"/>
        <v>4.8069958785193137E-4</v>
      </c>
    </row>
    <row r="48" spans="2:14">
      <c r="B48" s="7" t="s">
        <v>25</v>
      </c>
      <c r="C48" s="1">
        <f>[2]POLIS!J4</f>
        <v>3.1975090152377976E-2</v>
      </c>
      <c r="D48" s="20">
        <f t="shared" si="0"/>
        <v>1.0968294371655538E-5</v>
      </c>
    </row>
    <row r="49" spans="2:4">
      <c r="B49" s="22" t="s">
        <v>43</v>
      </c>
      <c r="C49" s="9">
        <f>[2]TRX!$J$4</f>
        <v>0.75590005468077337</v>
      </c>
      <c r="D49" s="20">
        <f t="shared" si="0"/>
        <v>2.5929353993307336E-4</v>
      </c>
    </row>
    <row r="50" spans="2:4">
      <c r="B50" s="7" t="s">
        <v>28</v>
      </c>
      <c r="C50" s="1">
        <f>[2]ATLAS!O46</f>
        <v>0.78018321793559942</v>
      </c>
      <c r="D50" s="20">
        <f t="shared" si="0"/>
        <v>2.6762330168150409E-4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2023-07-14T08:20:41Z</dcterms:modified>
</cp:coreProperties>
</file>