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45"/>
  <c r="C27"/>
  <c r="C17"/>
  <c r="C16" l="1"/>
  <c r="C50" l="1"/>
  <c r="C40" l="1"/>
  <c r="C48" l="1"/>
  <c r="C23" l="1"/>
  <c r="C24"/>
  <c r="C47"/>
  <c r="C41"/>
  <c r="C15"/>
  <c r="C28"/>
  <c r="C30" l="1"/>
  <c r="C33"/>
  <c r="C49"/>
  <c r="C42"/>
  <c r="C31"/>
  <c r="C34"/>
  <c r="C35"/>
  <c r="C36"/>
  <c r="C39"/>
  <c r="C32"/>
  <c r="C37"/>
  <c r="C25"/>
  <c r="C19"/>
  <c r="C12"/>
  <c r="C21" l="1"/>
  <c r="C22"/>
  <c r="C14"/>
  <c r="C20"/>
  <c r="C13" l="1"/>
  <c r="C7" l="1"/>
  <c r="N9" s="1"/>
  <c r="M9" l="1"/>
  <c r="N10" s="1"/>
  <c r="D13"/>
  <c r="D39"/>
  <c r="D36"/>
  <c r="D12"/>
  <c r="D19"/>
  <c r="D41"/>
  <c r="D25"/>
  <c r="D49"/>
  <c r="Q3"/>
  <c r="D45"/>
  <c r="D48"/>
  <c r="M8"/>
  <c r="D44"/>
  <c r="D38"/>
  <c r="D20"/>
  <c r="D32"/>
  <c r="D7"/>
  <c r="E7" s="1"/>
  <c r="D26"/>
  <c r="D42"/>
  <c r="D14"/>
  <c r="D22"/>
  <c r="D50"/>
  <c r="D46"/>
  <c r="D29"/>
  <c r="N8"/>
  <c r="D30"/>
  <c r="D33"/>
  <c r="D21"/>
  <c r="D34"/>
  <c r="D40"/>
  <c r="D18"/>
  <c r="D23"/>
  <c r="D35"/>
  <c r="D31"/>
  <c r="D43"/>
  <c r="D27"/>
  <c r="D47"/>
  <c r="D16"/>
  <c r="D17"/>
  <c r="D37"/>
  <c r="D28"/>
  <c r="D24"/>
  <c r="D15"/>
  <c r="M10" l="1"/>
  <c r="M11" s="1"/>
  <c r="N11" l="1"/>
  <c r="N12"/>
  <c r="M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M33" l="1"/>
  <c r="N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<sst xmlns="http://schemas.openxmlformats.org/spreadsheetml/2006/main" count="97" uniqueCount="60">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</sst>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941.1044588411703</c:v>
                </c:pt>
                <c:pt idx="1">
                  <c:v>842.80408176130788</c:v>
                </c:pt>
                <c:pt idx="2">
                  <c:v>185.44042214147555</c:v>
                </c:pt>
                <c:pt idx="3">
                  <c:v>684.22539075112377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941.1044588411703</v>
          </cell>
        </row>
      </sheetData>
      <sheetData sheetId="1">
        <row r="4">
          <cell r="J4">
            <v>842.80408176130788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0.60583223102528283</v>
          </cell>
        </row>
      </sheetData>
      <sheetData sheetId="4">
        <row r="46">
          <cell r="M46">
            <v>79.390000000000015</v>
          </cell>
          <cell r="O46">
            <v>0.84249178266434122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30.838105985429753</v>
          </cell>
        </row>
      </sheetData>
      <sheetData sheetId="8">
        <row r="4">
          <cell r="J4">
            <v>6.8426775666290842</v>
          </cell>
        </row>
      </sheetData>
      <sheetData sheetId="9">
        <row r="4">
          <cell r="J4">
            <v>17.024989988573981</v>
          </cell>
        </row>
      </sheetData>
      <sheetData sheetId="10">
        <row r="4">
          <cell r="J4">
            <v>10.663242355009485</v>
          </cell>
        </row>
      </sheetData>
      <sheetData sheetId="11">
        <row r="4">
          <cell r="J4">
            <v>34.609374320008179</v>
          </cell>
        </row>
      </sheetData>
      <sheetData sheetId="12">
        <row r="4">
          <cell r="J4">
            <v>2.1466240843026037</v>
          </cell>
        </row>
      </sheetData>
      <sheetData sheetId="13">
        <row r="4">
          <cell r="J4">
            <v>144.90039772298522</v>
          </cell>
        </row>
      </sheetData>
      <sheetData sheetId="14">
        <row r="4">
          <cell r="J4">
            <v>4.6959273569528079</v>
          </cell>
        </row>
      </sheetData>
      <sheetData sheetId="15">
        <row r="4">
          <cell r="J4">
            <v>30.618608888663566</v>
          </cell>
        </row>
      </sheetData>
      <sheetData sheetId="16">
        <row r="4">
          <cell r="J4">
            <v>3.9049584514692413</v>
          </cell>
        </row>
      </sheetData>
      <sheetData sheetId="17">
        <row r="4">
          <cell r="J4">
            <v>7.0846433877480068</v>
          </cell>
        </row>
      </sheetData>
      <sheetData sheetId="18">
        <row r="4">
          <cell r="J4">
            <v>8.3665099339308053</v>
          </cell>
        </row>
      </sheetData>
      <sheetData sheetId="19">
        <row r="4">
          <cell r="J4">
            <v>9.1604938714183977</v>
          </cell>
        </row>
      </sheetData>
      <sheetData sheetId="20">
        <row r="4">
          <cell r="J4">
            <v>11.637516172548388</v>
          </cell>
        </row>
      </sheetData>
      <sheetData sheetId="21">
        <row r="4">
          <cell r="J4">
            <v>1.4569011212224423</v>
          </cell>
        </row>
      </sheetData>
      <sheetData sheetId="22">
        <row r="4">
          <cell r="J4">
            <v>27.003359519751438</v>
          </cell>
        </row>
      </sheetData>
      <sheetData sheetId="23">
        <row r="4">
          <cell r="J4">
            <v>33.159016002859559</v>
          </cell>
        </row>
      </sheetData>
      <sheetData sheetId="24">
        <row r="4">
          <cell r="J4">
            <v>23.781445301938547</v>
          </cell>
        </row>
      </sheetData>
      <sheetData sheetId="25">
        <row r="4">
          <cell r="J4">
            <v>28.051087775710201</v>
          </cell>
        </row>
      </sheetData>
      <sheetData sheetId="26">
        <row r="4">
          <cell r="J4">
            <v>3.6470345537978988</v>
          </cell>
        </row>
      </sheetData>
      <sheetData sheetId="27">
        <row r="4">
          <cell r="J4">
            <v>185.44042214147555</v>
          </cell>
        </row>
      </sheetData>
      <sheetData sheetId="28">
        <row r="4">
          <cell r="J4">
            <v>0.72432320066375799</v>
          </cell>
        </row>
      </sheetData>
      <sheetData sheetId="29">
        <row r="4">
          <cell r="J4">
            <v>10.857822916724277</v>
          </cell>
        </row>
      </sheetData>
      <sheetData sheetId="30">
        <row r="4">
          <cell r="J4">
            <v>14.955021787575211</v>
          </cell>
        </row>
      </sheetData>
      <sheetData sheetId="31">
        <row r="4">
          <cell r="J4">
            <v>4.445171683250833</v>
          </cell>
        </row>
      </sheetData>
      <sheetData sheetId="32">
        <row r="4">
          <cell r="J4">
            <v>2.5143842216690735</v>
          </cell>
        </row>
      </sheetData>
      <sheetData sheetId="33">
        <row r="4">
          <cell r="J4">
            <v>1.6242565008828083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23.36</f>
        <v>23.36</v>
      </c>
      <c r="P2" t="s">
        <v>8</v>
      </c>
      <c r="Q2" s="10">
        <f>N2+K2+H2</f>
        <v>53.368483229999995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1.9934565825217746E-2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2677.1831249260254</v>
      </c>
      <c r="D7" s="20">
        <f>(C7*[1]Feuil1!$K$2-C4)/C4</f>
        <v>1.7642708305214402E-2</v>
      </c>
      <c r="E7" s="31">
        <f>C7-C7/(1+D7)</f>
        <v>46.413894156794868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941.1044588411703</v>
      </c>
    </row>
    <row r="9" spans="2:20">
      <c r="M9" s="17" t="str">
        <f>IF(C13&gt;C7*[2]Params!F8,B13,"Others")</f>
        <v>BTC</v>
      </c>
      <c r="N9" s="18">
        <f>IF(C13&gt;C7*0.1,C13,C7)</f>
        <v>842.80408176130788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185.44042214147555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684.22539075112377</v>
      </c>
    </row>
    <row r="12" spans="2:20">
      <c r="B12" s="7" t="s">
        <v>19</v>
      </c>
      <c r="C12" s="1">
        <f>[2]ETH!J4</f>
        <v>941.1044588411703</v>
      </c>
      <c r="D12" s="20">
        <f>C12/$C$7</f>
        <v>0.35152786153437837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842.80408176130788</v>
      </c>
      <c r="D13" s="20">
        <f t="shared" ref="D13:D50" si="0">C13/$C$7</f>
        <v>0.31481002323462498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185.44042214147555</v>
      </c>
      <c r="D14" s="20">
        <f t="shared" si="0"/>
        <v>6.9266992016692758E-2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144.90039772298522</v>
      </c>
      <c r="D15" s="20">
        <f t="shared" si="0"/>
        <v>5.4124201058151016E-2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2.9654303159479867E-2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2.5829387372188341E-2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13.538483229999999</v>
      </c>
      <c r="D18" s="20">
        <f>C18/$C$7</f>
        <v>5.0569881096102038E-3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34.609374320008179</v>
      </c>
      <c r="D19" s="20">
        <f>C19/$C$7</f>
        <v>1.2927533420398535E-2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33.159016002859559</v>
      </c>
      <c r="D20" s="20">
        <f t="shared" si="0"/>
        <v>1.2385785527381805E-2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30.618608888663566</v>
      </c>
      <c r="D21" s="20">
        <f t="shared" si="0"/>
        <v>1.1436875051089233E-2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30.838105985429753</v>
      </c>
      <c r="D22" s="20">
        <f t="shared" si="0"/>
        <v>1.1518863128304626E-2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28.051087775710201</v>
      </c>
      <c r="D23" s="20">
        <f t="shared" si="0"/>
        <v>1.0477836766017004E-2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27.003359519751438</v>
      </c>
      <c r="D24" s="20">
        <f t="shared" si="0"/>
        <v>1.0086482044629495E-2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23.781445301938547</v>
      </c>
      <c r="D25" s="20">
        <f t="shared" si="0"/>
        <v>8.8830103105463371E-3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23.36</v>
      </c>
      <c r="D26" s="20">
        <f t="shared" si="0"/>
        <v>8.7255891397587798E-3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8.4666104666609177E-3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17.024989988573981</v>
      </c>
      <c r="D28" s="20">
        <f t="shared" si="0"/>
        <v>6.3592922837672552E-3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6.1519885758487625E-3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14.955021787575211</v>
      </c>
      <c r="D30" s="20">
        <f t="shared" si="0"/>
        <v>5.5861034115805737E-3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11.637516172548388</v>
      </c>
      <c r="D31" s="20">
        <f t="shared" si="0"/>
        <v>4.3469257161367885E-3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10.663242355009485</v>
      </c>
      <c r="D32" s="20">
        <f t="shared" si="0"/>
        <v>3.9830082057999401E-3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10.857822916724277</v>
      </c>
      <c r="D33" s="20">
        <f t="shared" si="0"/>
        <v>4.0556892861127293E-3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9.1604938714183977</v>
      </c>
      <c r="D34" s="20">
        <f t="shared" si="0"/>
        <v>3.4216911746265083E-3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8.3665099339308053</v>
      </c>
      <c r="D35" s="20">
        <f t="shared" si="0"/>
        <v>3.1251167901194597E-3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7.0846433877480068</v>
      </c>
      <c r="D36" s="20">
        <f t="shared" si="0"/>
        <v>2.6463051114382647E-3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6.8426775666290842</v>
      </c>
      <c r="D37" s="20">
        <f t="shared" si="0"/>
        <v>2.5559243605415144E-3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2.0170454347045127E-3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4.6959273569528079</v>
      </c>
      <c r="D39" s="20">
        <f t="shared" si="0"/>
        <v>1.7540553401936461E-3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4.445171683250833</v>
      </c>
      <c r="D40" s="20">
        <f t="shared" si="0"/>
        <v>1.660391342625716E-3</v>
      </c>
    </row>
    <row r="41" spans="2:14">
      <c r="B41" s="22" t="s">
        <v>33</v>
      </c>
      <c r="C41" s="1">
        <f>[2]EGLD!$J$4</f>
        <v>3.9049584514692413</v>
      </c>
      <c r="D41" s="20">
        <f t="shared" si="0"/>
        <v>1.4586071513420066E-3</v>
      </c>
    </row>
    <row r="42" spans="2:14">
      <c r="B42" s="22" t="s">
        <v>56</v>
      </c>
      <c r="C42" s="9">
        <f>[2]SHIB!$J$4</f>
        <v>3.6470345537978988</v>
      </c>
      <c r="D42" s="20">
        <f t="shared" si="0"/>
        <v>1.3622656290643816E-3</v>
      </c>
    </row>
    <row r="43" spans="2:14">
      <c r="B43" s="22" t="s">
        <v>50</v>
      </c>
      <c r="C43" s="9">
        <f>[2]KAVA!$J$4</f>
        <v>2.5143842216690735</v>
      </c>
      <c r="D43" s="20">
        <f t="shared" si="0"/>
        <v>9.3919022507604885E-4</v>
      </c>
    </row>
    <row r="44" spans="2:14">
      <c r="B44" s="22" t="s">
        <v>36</v>
      </c>
      <c r="C44" s="9">
        <f>[2]AMP!$J$4</f>
        <v>2.1466240843026037</v>
      </c>
      <c r="D44" s="20">
        <f t="shared" si="0"/>
        <v>8.0182190912394841E-4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6.3379810824367301E-4</v>
      </c>
    </row>
    <row r="46" spans="2:14">
      <c r="B46" s="22" t="s">
        <v>40</v>
      </c>
      <c r="C46" s="9">
        <f>[2]SHPING!$J$4</f>
        <v>1.6242565008828083</v>
      </c>
      <c r="D46" s="20">
        <f t="shared" si="0"/>
        <v>6.0670354812866561E-4</v>
      </c>
    </row>
    <row r="47" spans="2:14">
      <c r="B47" s="22" t="s">
        <v>23</v>
      </c>
      <c r="C47" s="9">
        <f>[2]LUNA!J4</f>
        <v>1.4569011212224423</v>
      </c>
      <c r="D47" s="20">
        <f t="shared" si="0"/>
        <v>5.4419180655140983E-4</v>
      </c>
    </row>
    <row r="48" spans="2:14">
      <c r="B48" s="7" t="s">
        <v>28</v>
      </c>
      <c r="C48" s="1">
        <f>[2]ATLAS!O46</f>
        <v>0.84249178266434122</v>
      </c>
      <c r="D48" s="20">
        <f t="shared" si="0"/>
        <v>3.1469337111095848E-4</v>
      </c>
    </row>
    <row r="49" spans="2:4">
      <c r="B49" s="22" t="s">
        <v>43</v>
      </c>
      <c r="C49" s="9">
        <f>[2]TRX!$J$4</f>
        <v>0.72432320066375799</v>
      </c>
      <c r="D49" s="20">
        <f t="shared" si="0"/>
        <v>2.705542231758136E-4</v>
      </c>
    </row>
    <row r="50" spans="2:4">
      <c r="B50" s="7" t="s">
        <v>25</v>
      </c>
      <c r="C50" s="1">
        <f>[2]POLIS!J4</f>
        <v>0.60583223102528283</v>
      </c>
      <c r="D50" s="20">
        <f t="shared" si="0"/>
        <v>2.2629465477525857E-4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2023-08-01T07:58:07Z</dcterms:modified>
</cp:coreProperties>
</file>