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43" l="1"/>
  <c r="C7" l="1"/>
  <c r="D55" l="1"/>
  <c r="D21"/>
  <c r="D49"/>
  <c r="D51"/>
  <c r="D39"/>
  <c r="D31"/>
  <c r="N9"/>
  <c r="D37"/>
  <c r="D46"/>
  <c r="D29"/>
  <c r="D16"/>
  <c r="D24"/>
  <c r="N8"/>
  <c r="D28"/>
  <c r="D44"/>
  <c r="D33"/>
  <c r="D54"/>
  <c r="Q3"/>
  <c r="D14"/>
  <c r="D13"/>
  <c r="D19"/>
  <c r="D53"/>
  <c r="D17"/>
  <c r="D15"/>
  <c r="D26"/>
  <c r="D41"/>
  <c r="D7"/>
  <c r="E7" s="1"/>
  <c r="D20"/>
  <c r="D12"/>
  <c r="D50"/>
  <c r="D52"/>
  <c r="D35"/>
  <c r="D32"/>
  <c r="M8"/>
  <c r="D18"/>
  <c r="D27"/>
  <c r="D40"/>
  <c r="M9"/>
  <c r="D47"/>
  <c r="D45"/>
  <c r="D30"/>
  <c r="D48"/>
  <c r="D42"/>
  <c r="D38"/>
  <c r="D23"/>
  <c r="D22"/>
  <c r="D34"/>
  <c r="D25"/>
  <c r="D36"/>
  <c r="D43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<sst xmlns="http://schemas.openxmlformats.org/spreadsheetml/2006/main" count="107" uniqueCount="67">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</sst>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1299.9157307097394</c:v>
                </c:pt>
                <c:pt idx="1">
                  <c:v>1293.3186856935845</c:v>
                </c:pt>
                <c:pt idx="2">
                  <c:v>553.11</c:v>
                </c:pt>
                <c:pt idx="3">
                  <c:v>272.3003593477768</c:v>
                </c:pt>
                <c:pt idx="4">
                  <c:v>229.71014910830939</c:v>
                </c:pt>
                <c:pt idx="5">
                  <c:v>825.02796165992299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1299.9157307097394</v>
          </cell>
        </row>
      </sheetData>
      <sheetData sheetId="1">
        <row r="4">
          <cell r="J4">
            <v>1293.3186856935845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2.5911000924861245</v>
          </cell>
        </row>
      </sheetData>
      <sheetData sheetId="4">
        <row r="47">
          <cell r="M47">
            <v>111.75</v>
          </cell>
          <cell r="O47">
            <v>2.207191209843014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2.6713282921499202</v>
          </cell>
        </row>
      </sheetData>
      <sheetData sheetId="8">
        <row r="4">
          <cell r="J4">
            <v>41.997106834496499</v>
          </cell>
        </row>
      </sheetData>
      <sheetData sheetId="9">
        <row r="4">
          <cell r="J4">
            <v>10.490729180353521</v>
          </cell>
        </row>
      </sheetData>
      <sheetData sheetId="10">
        <row r="4">
          <cell r="J4">
            <v>21.296707000681927</v>
          </cell>
        </row>
      </sheetData>
      <sheetData sheetId="11">
        <row r="4">
          <cell r="J4">
            <v>12.578615750197285</v>
          </cell>
        </row>
      </sheetData>
      <sheetData sheetId="12">
        <row r="4">
          <cell r="J4">
            <v>53.825628671520022</v>
          </cell>
        </row>
      </sheetData>
      <sheetData sheetId="13">
        <row r="4">
          <cell r="J4">
            <v>3.2953845414496525</v>
          </cell>
        </row>
      </sheetData>
      <sheetData sheetId="14">
        <row r="4">
          <cell r="J4">
            <v>229.71014910830939</v>
          </cell>
        </row>
      </sheetData>
      <sheetData sheetId="15">
        <row r="4">
          <cell r="J4">
            <v>5.1504082141022742</v>
          </cell>
        </row>
      </sheetData>
      <sheetData sheetId="16">
        <row r="4">
          <cell r="J4">
            <v>48.154071515166244</v>
          </cell>
        </row>
      </sheetData>
      <sheetData sheetId="17">
        <row r="4">
          <cell r="J4">
            <v>6.1972018184815933</v>
          </cell>
        </row>
      </sheetData>
      <sheetData sheetId="18">
        <row r="4">
          <cell r="J4">
            <v>5.1814969013556276</v>
          </cell>
        </row>
      </sheetData>
      <sheetData sheetId="19">
        <row r="4">
          <cell r="J4">
            <v>14.258022957165053</v>
          </cell>
        </row>
      </sheetData>
      <sheetData sheetId="20">
        <row r="4">
          <cell r="J4">
            <v>2.4647079718447569</v>
          </cell>
        </row>
      </sheetData>
      <sheetData sheetId="21">
        <row r="4">
          <cell r="J4">
            <v>15.723013617825568</v>
          </cell>
        </row>
      </sheetData>
      <sheetData sheetId="22">
        <row r="4">
          <cell r="J4">
            <v>8.6262188026322946</v>
          </cell>
        </row>
      </sheetData>
      <sheetData sheetId="23">
        <row r="4">
          <cell r="J4">
            <v>10.883718802414165</v>
          </cell>
        </row>
      </sheetData>
      <sheetData sheetId="24">
        <row r="4">
          <cell r="J4">
            <v>5.4871791501145051</v>
          </cell>
        </row>
      </sheetData>
      <sheetData sheetId="25">
        <row r="4">
          <cell r="J4">
            <v>16.182875143564971</v>
          </cell>
        </row>
      </sheetData>
      <sheetData sheetId="26">
        <row r="4">
          <cell r="J4">
            <v>51.094368079301063</v>
          </cell>
        </row>
      </sheetData>
      <sheetData sheetId="27">
        <row r="4">
          <cell r="J4">
            <v>1.7395693610857244</v>
          </cell>
        </row>
      </sheetData>
      <sheetData sheetId="28">
        <row r="4">
          <cell r="J4">
            <v>28.92308751030054</v>
          </cell>
        </row>
      </sheetData>
      <sheetData sheetId="29">
        <row r="4">
          <cell r="J4">
            <v>38.71792437056277</v>
          </cell>
        </row>
      </sheetData>
      <sheetData sheetId="30">
        <row r="4">
          <cell r="J4">
            <v>3.0894491200025236</v>
          </cell>
        </row>
      </sheetData>
      <sheetData sheetId="31">
        <row r="4">
          <cell r="J4">
            <v>4.3650659408917925</v>
          </cell>
        </row>
      </sheetData>
      <sheetData sheetId="32">
        <row r="4">
          <cell r="J4">
            <v>2.7143321691263935</v>
          </cell>
        </row>
      </sheetData>
      <sheetData sheetId="33">
        <row r="4">
          <cell r="J4">
            <v>272.3003593477768</v>
          </cell>
        </row>
      </sheetData>
      <sheetData sheetId="34">
        <row r="4">
          <cell r="J4">
            <v>1.0045782874899281</v>
          </cell>
        </row>
      </sheetData>
      <sheetData sheetId="35">
        <row r="4">
          <cell r="J4">
            <v>11.670417065631417</v>
          </cell>
        </row>
      </sheetData>
      <sheetData sheetId="36">
        <row r="4">
          <cell r="J4">
            <v>18.117670930962522</v>
          </cell>
        </row>
      </sheetData>
      <sheetData sheetId="37">
        <row r="4">
          <cell r="J4">
            <v>23.288948694856614</v>
          </cell>
        </row>
      </sheetData>
      <sheetData sheetId="38">
        <row r="4">
          <cell r="J4">
            <v>17.463050061866738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553.11</f>
        <v>553.11</v>
      </c>
      <c r="P2" t="s">
        <v>8</v>
      </c>
      <c r="Q2" s="10">
        <f>N2+K2+H2</f>
        <v>610.19000000000005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0.1364045992662119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4473.3828865193345</v>
      </c>
      <c r="D7" s="20">
        <f>(C7*[1]Feuil1!$K$2-C4)/C4</f>
        <v>0.56930548447671347</v>
      </c>
      <c r="E7" s="31">
        <f>C7-C7/(1+D7)</f>
        <v>1622.8334359698838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1299.9157307097394</v>
      </c>
    </row>
    <row r="9" spans="2:20">
      <c r="M9" s="17" t="str">
        <f>IF(C13&gt;C7*Params!F8,B13,"Others")</f>
        <v>BTC</v>
      </c>
      <c r="N9" s="18">
        <f>IF(C13&gt;C7*0.1,C13,C7)</f>
        <v>1293.3186856935845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553.11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272.3003593477768</v>
      </c>
    </row>
    <row r="12" spans="2:20">
      <c r="B12" s="7" t="s">
        <v>19</v>
      </c>
      <c r="C12" s="1">
        <f>[2]ETH!J4</f>
        <v>1299.9157307097394</v>
      </c>
      <c r="D12" s="20">
        <f>C12/$C$7</f>
        <v>0.2905889711848883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229.71014910830939</v>
      </c>
    </row>
    <row r="13" spans="2:20">
      <c r="B13" s="7" t="s">
        <v>4</v>
      </c>
      <c r="C13" s="1">
        <f>[2]BTC!J4</f>
        <v>1293.3186856935845</v>
      </c>
      <c r="D13" s="20">
        <f t="shared" ref="D13:D55" si="0">C13/$C$7</f>
        <v>0.2891142382627333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825.02796165992299</v>
      </c>
      <c r="Q13" s="23"/>
    </row>
    <row r="14" spans="2:20">
      <c r="B14" s="7" t="s">
        <v>59</v>
      </c>
      <c r="C14" s="1">
        <f>$N$2</f>
        <v>553.11</v>
      </c>
      <c r="D14" s="20">
        <f t="shared" si="0"/>
        <v>0.12364468100122004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272.3003593477768</v>
      </c>
      <c r="D15" s="20">
        <f t="shared" si="0"/>
        <v>6.0871239117125789E-2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229.71014910830939</v>
      </c>
      <c r="D16" s="20">
        <f t="shared" si="0"/>
        <v>5.1350433203593504E-2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2.4981094360771526E-2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2.0119002169748879E-2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1.3982706507975472E-2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51.094368079301063</v>
      </c>
      <c r="D20" s="20">
        <f t="shared" si="0"/>
        <v>1.1421863358326734E-2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53.825628671520022</v>
      </c>
      <c r="D21" s="20">
        <f t="shared" si="0"/>
        <v>1.2032421555893432E-2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1.1333704555625204E-2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41.997106834496499</v>
      </c>
      <c r="D23" s="20">
        <f t="shared" si="0"/>
        <v>9.3882209280712284E-3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28.92308751030054</v>
      </c>
      <c r="D24" s="20">
        <f t="shared" si="0"/>
        <v>6.465596226395259E-3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38.71792437056277</v>
      </c>
      <c r="D25" s="20">
        <f t="shared" si="0"/>
        <v>8.6551778268836154E-3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48.154071515166244</v>
      </c>
      <c r="D26" s="20">
        <f t="shared" si="0"/>
        <v>1.0764576325509694E-2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21.296707000681927</v>
      </c>
      <c r="D27" s="20">
        <f t="shared" si="0"/>
        <v>4.7607610483913982E-3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18.117670930962522</v>
      </c>
      <c r="D28" s="20">
        <f t="shared" si="0"/>
        <v>4.050105119675902E-3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16.182875143564971</v>
      </c>
      <c r="D29" s="20">
        <f t="shared" si="0"/>
        <v>3.6175922236239876E-3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1.4262137093666429E-3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14.258022957165053</v>
      </c>
      <c r="D31" s="20">
        <f t="shared" si="0"/>
        <v>3.1873021645725894E-3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12.578615750197285</v>
      </c>
      <c r="D32" s="20">
        <f t="shared" si="0"/>
        <v>2.8118799730072956E-3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15.723013617825568</v>
      </c>
      <c r="D33" s="20">
        <f t="shared" si="0"/>
        <v>3.514792723244709E-3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11.670417065631417</v>
      </c>
      <c r="D34" s="20">
        <f t="shared" si="0"/>
        <v>2.6088571807256983E-3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10.883718802414165</v>
      </c>
      <c r="D35" s="20">
        <f t="shared" si="0"/>
        <v>2.4329951355634141E-3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10.490729180353521</v>
      </c>
      <c r="D36" s="20">
        <f t="shared" si="0"/>
        <v>2.3451444793531153E-3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23.288948694856614</v>
      </c>
      <c r="D37" s="20">
        <f t="shared" si="0"/>
        <v>5.2061156591443397E-3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17.463050061866738</v>
      </c>
      <c r="D38" s="20">
        <f t="shared" si="0"/>
        <v>3.9037682453903358E-3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2.3472169198040359E-3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8.6262188026322946</v>
      </c>
      <c r="D40" s="20">
        <f t="shared" si="0"/>
        <v>1.928343497854308E-3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5.1504082141022742</v>
      </c>
      <c r="D41" s="20">
        <f t="shared" si="0"/>
        <v>1.1513452670512902E-3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5.1814969013556276</v>
      </c>
      <c r="D42" s="20">
        <f t="shared" si="0"/>
        <v>1.1582949711213442E-3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6.1972018184815933</v>
      </c>
      <c r="D43" s="20">
        <f t="shared" si="0"/>
        <v>1.3853501870266986E-3</v>
      </c>
    </row>
    <row r="44" spans="2:14">
      <c r="B44" s="22" t="s">
        <v>56</v>
      </c>
      <c r="C44" s="9">
        <f>[2]SHIB!$J$4</f>
        <v>4.3650659408917925</v>
      </c>
      <c r="D44" s="20">
        <f t="shared" si="0"/>
        <v>9.7578634595443228E-4</v>
      </c>
    </row>
    <row r="45" spans="2:14">
      <c r="B45" s="22" t="s">
        <v>23</v>
      </c>
      <c r="C45" s="9">
        <f>[2]LUNA!J4</f>
        <v>5.4871791501145051</v>
      </c>
      <c r="D45" s="20">
        <f t="shared" si="0"/>
        <v>1.2266285469661616E-3</v>
      </c>
    </row>
    <row r="46" spans="2:14">
      <c r="B46" s="22" t="s">
        <v>36</v>
      </c>
      <c r="C46" s="9">
        <f>[2]AMP!$J$4</f>
        <v>3.2953845414496525</v>
      </c>
      <c r="D46" s="20">
        <f t="shared" si="0"/>
        <v>7.3666498599536082E-4</v>
      </c>
    </row>
    <row r="47" spans="2:14">
      <c r="B47" s="22" t="s">
        <v>64</v>
      </c>
      <c r="C47" s="10">
        <f>[2]ACE!$J$4</f>
        <v>2.6713282921499202</v>
      </c>
      <c r="D47" s="20">
        <f t="shared" si="0"/>
        <v>5.9716066339862012E-4</v>
      </c>
    </row>
    <row r="48" spans="2:14">
      <c r="B48" s="22" t="s">
        <v>40</v>
      </c>
      <c r="C48" s="9">
        <f>[2]SHPING!$J$4</f>
        <v>2.7143321691263935</v>
      </c>
      <c r="D48" s="20">
        <f t="shared" si="0"/>
        <v>6.0677394222303442E-4</v>
      </c>
    </row>
    <row r="49" spans="2:4">
      <c r="B49" s="22" t="s">
        <v>62</v>
      </c>
      <c r="C49" s="10">
        <f>[2]SEI!$J$4</f>
        <v>3.0894491200025236</v>
      </c>
      <c r="D49" s="20">
        <f t="shared" si="0"/>
        <v>6.9062926165177263E-4</v>
      </c>
    </row>
    <row r="50" spans="2:4">
      <c r="B50" s="22" t="s">
        <v>50</v>
      </c>
      <c r="C50" s="9">
        <f>[2]KAVA!$J$4</f>
        <v>2.4647079718447569</v>
      </c>
      <c r="D50" s="20">
        <f t="shared" si="0"/>
        <v>5.5097183370380026E-4</v>
      </c>
    </row>
    <row r="51" spans="2:4">
      <c r="B51" s="7" t="s">
        <v>25</v>
      </c>
      <c r="C51" s="1">
        <f>[2]POLIS!J4</f>
        <v>2.5911000924861245</v>
      </c>
      <c r="D51" s="20">
        <f t="shared" si="0"/>
        <v>5.7922609314183177E-4</v>
      </c>
    </row>
    <row r="52" spans="2:4">
      <c r="B52" s="7" t="s">
        <v>28</v>
      </c>
      <c r="C52" s="1">
        <f>[2]ATLAS!O47</f>
        <v>2.207191209843014</v>
      </c>
      <c r="D52" s="20">
        <f t="shared" si="0"/>
        <v>4.9340538599869171E-4</v>
      </c>
    </row>
    <row r="53" spans="2:4">
      <c r="B53" s="22" t="s">
        <v>63</v>
      </c>
      <c r="C53" s="10">
        <f>[2]MEME!$J$4</f>
        <v>1.7395693610857244</v>
      </c>
      <c r="D53" s="20">
        <f t="shared" si="0"/>
        <v>3.8887110833458181E-4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3.7930882355573345E-4</v>
      </c>
    </row>
    <row r="55" spans="2:4">
      <c r="B55" s="22" t="s">
        <v>43</v>
      </c>
      <c r="C55" s="9">
        <f>[2]TRX!$J$4</f>
        <v>1.0045782874899281</v>
      </c>
      <c r="D55" s="20">
        <f t="shared" si="0"/>
        <v>2.2456791939658307E-4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2024-01-04T17:21:56Z</dcterms:modified>
</cp:coreProperties>
</file>