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27" i="2"/>
  <c r="K2" i="1"/>
  <c r="T2"/>
  <c r="Q2" l="1"/>
  <c r="C19"/>
  <c r="C14" l="1"/>
  <c r="C4"/>
  <c r="C37"/>
  <c r="C23"/>
  <c r="C45" l="1"/>
  <c r="C47" l="1"/>
  <c r="C46" l="1"/>
  <c r="C48"/>
  <c r="C18"/>
  <c r="C20"/>
  <c r="C43" l="1"/>
  <c r="C34" l="1"/>
  <c r="C33" l="1"/>
  <c r="C25"/>
  <c r="C40" l="1"/>
  <c r="C31" l="1"/>
  <c r="C35" l="1"/>
  <c r="C50" l="1"/>
  <c r="C30" l="1"/>
  <c r="C32"/>
  <c r="C42" l="1"/>
  <c r="C38" l="1"/>
  <c r="C41" l="1"/>
  <c r="C28" l="1"/>
  <c r="C49" l="1"/>
  <c r="C39" l="1"/>
  <c r="C17" l="1"/>
  <c r="C15" l="1"/>
  <c r="C24"/>
  <c r="C26" l="1"/>
  <c r="C29"/>
  <c r="C16"/>
  <c r="C13"/>
  <c r="C22"/>
  <c r="C27" l="1"/>
  <c r="C21" l="1"/>
  <c r="C12" l="1"/>
  <c r="C44" l="1"/>
  <c r="C36" l="1"/>
  <c r="C7" s="1"/>
  <c r="D12" s="1"/>
  <c r="D20"/>
  <c r="D24"/>
  <c r="D13"/>
  <c r="D50"/>
  <c r="D28"/>
  <c r="D38"/>
  <c r="D47"/>
  <c r="D21"/>
  <c r="M8"/>
  <c r="D41"/>
  <c r="D7"/>
  <c r="E7" s="1"/>
  <c r="D18"/>
  <c r="D30"/>
  <c r="D37"/>
  <c r="D45"/>
  <c r="D46"/>
  <c r="D26"/>
  <c r="D34"/>
  <c r="D17"/>
  <c r="D31"/>
  <c r="D32"/>
  <c r="D49"/>
  <c r="D36"/>
  <c r="D16"/>
  <c r="Q3"/>
  <c r="D33"/>
  <c r="D22"/>
  <c r="D27"/>
  <c r="D42"/>
  <c r="N9"/>
  <c r="N8"/>
  <c r="D44"/>
  <c r="D14" l="1"/>
  <c r="D48"/>
  <c r="D15"/>
  <c r="D43"/>
  <c r="D35"/>
  <c r="M9"/>
  <c r="M10" s="1"/>
  <c r="D29"/>
  <c r="D19"/>
  <c r="D40"/>
  <c r="D25"/>
  <c r="D23"/>
  <c r="D39"/>
  <c r="N10" l="1"/>
  <c r="M11"/>
  <c r="N11"/>
  <c r="N12" l="1"/>
  <c r="M12"/>
  <c r="M13" l="1"/>
  <c r="N13"/>
  <c r="N14" l="1"/>
  <c r="M14"/>
  <c r="M15" l="1"/>
  <c r="N15"/>
  <c r="M16" l="1"/>
  <c r="N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<sst xmlns="http://schemas.openxmlformats.org/spreadsheetml/2006/main" count="102" uniqueCount="62">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</sst>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1284.9041233231435</c:v>
                </c:pt>
                <c:pt idx="1">
                  <c:v>1214.5658953426773</c:v>
                </c:pt>
                <c:pt idx="2">
                  <c:v>340.16</c:v>
                </c:pt>
                <c:pt idx="3">
                  <c:v>267.7583319322722</c:v>
                </c:pt>
                <c:pt idx="4">
                  <c:v>1044.9803086314371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1214.5658953426773</v>
          </cell>
        </row>
      </sheetData>
      <sheetData sheetId="1">
        <row r="4">
          <cell r="J4">
            <v>1284.9041233231435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3.4889419047710031</v>
          </cell>
        </row>
      </sheetData>
      <sheetData sheetId="4">
        <row r="47">
          <cell r="M47">
            <v>135.05000000000001</v>
          </cell>
          <cell r="O47">
            <v>1.6872931731300618</v>
          </cell>
        </row>
      </sheetData>
      <sheetData sheetId="5">
        <row r="4">
          <cell r="C4">
            <v>-114.66666666666667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44.610940042853748</v>
          </cell>
        </row>
      </sheetData>
      <sheetData sheetId="8">
        <row r="4">
          <cell r="J4">
            <v>12.572006027667355</v>
          </cell>
        </row>
      </sheetData>
      <sheetData sheetId="9">
        <row r="4">
          <cell r="J4">
            <v>22.537675815272564</v>
          </cell>
        </row>
      </sheetData>
      <sheetData sheetId="10">
        <row r="4">
          <cell r="J4">
            <v>14.062753274118693</v>
          </cell>
        </row>
      </sheetData>
      <sheetData sheetId="11">
        <row r="4">
          <cell r="J4">
            <v>53.298518956974355</v>
          </cell>
        </row>
      </sheetData>
      <sheetData sheetId="12">
        <row r="4">
          <cell r="J4">
            <v>3.7027969135310075</v>
          </cell>
        </row>
      </sheetData>
      <sheetData sheetId="13">
        <row r="4">
          <cell r="J4">
            <v>176.81103268701432</v>
          </cell>
        </row>
      </sheetData>
      <sheetData sheetId="14">
        <row r="4">
          <cell r="J4">
            <v>5.8778615959303258</v>
          </cell>
        </row>
      </sheetData>
      <sheetData sheetId="15">
        <row r="4">
          <cell r="J4">
            <v>41.403999582630718</v>
          </cell>
        </row>
      </sheetData>
      <sheetData sheetId="16">
        <row r="4">
          <cell r="J4">
            <v>6.1684926112828871</v>
          </cell>
        </row>
      </sheetData>
      <sheetData sheetId="17">
        <row r="4">
          <cell r="J4">
            <v>10.938706138323232</v>
          </cell>
        </row>
      </sheetData>
      <sheetData sheetId="18">
        <row r="4">
          <cell r="J4">
            <v>12.117164517113542</v>
          </cell>
        </row>
      </sheetData>
      <sheetData sheetId="19">
        <row r="4">
          <cell r="J4">
            <v>7.7955236504861416</v>
          </cell>
        </row>
      </sheetData>
      <sheetData sheetId="20">
        <row r="4">
          <cell r="J4">
            <v>11.994990103745655</v>
          </cell>
        </row>
      </sheetData>
      <sheetData sheetId="21">
        <row r="4">
          <cell r="J4">
            <v>3.8522005153215035</v>
          </cell>
        </row>
      </sheetData>
      <sheetData sheetId="22">
        <row r="4">
          <cell r="J4">
            <v>22.892777831707463</v>
          </cell>
        </row>
      </sheetData>
      <sheetData sheetId="23">
        <row r="4">
          <cell r="J4">
            <v>49.003945961206504</v>
          </cell>
        </row>
      </sheetData>
      <sheetData sheetId="24">
        <row r="4">
          <cell r="J4">
            <v>41.796929343014696</v>
          </cell>
        </row>
      </sheetData>
      <sheetData sheetId="25">
        <row r="4">
          <cell r="J4">
            <v>44.36870447084975</v>
          </cell>
        </row>
      </sheetData>
      <sheetData sheetId="26">
        <row r="4">
          <cell r="J4">
            <v>4.2882824067555116</v>
          </cell>
        </row>
      </sheetData>
      <sheetData sheetId="27">
        <row r="4">
          <cell r="J4">
            <v>267.7583319322722</v>
          </cell>
        </row>
      </sheetData>
      <sheetData sheetId="28">
        <row r="4">
          <cell r="J4">
            <v>0.97335568402244899</v>
          </cell>
        </row>
      </sheetData>
      <sheetData sheetId="29">
        <row r="4">
          <cell r="J4">
            <v>12.124606780654574</v>
          </cell>
        </row>
      </sheetData>
      <sheetData sheetId="30">
        <row r="4">
          <cell r="J4">
            <v>19.364874169854161</v>
          </cell>
        </row>
      </sheetData>
      <sheetData sheetId="31">
        <row r="4">
          <cell r="J4">
            <v>4.4094899362058975</v>
          </cell>
        </row>
      </sheetData>
      <sheetData sheetId="32">
        <row r="4">
          <cell r="J4">
            <v>2.2690756056286219</v>
          </cell>
        </row>
      </sheetData>
      <sheetData sheetId="33">
        <row r="4">
          <cell r="J4">
            <v>2.5288890034493758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71.57</f>
        <v>71.569999999999993</v>
      </c>
      <c r="J2" t="s">
        <v>6</v>
      </c>
      <c r="K2" s="9">
        <f>9.93+37.53+0.82</f>
        <v>48.28</v>
      </c>
      <c r="M2" t="s">
        <v>59</v>
      </c>
      <c r="N2" s="9">
        <f>340.16</f>
        <v>340.16</v>
      </c>
      <c r="P2" t="s">
        <v>8</v>
      </c>
      <c r="Q2" s="10">
        <f>N2+K2+H2</f>
        <v>460.01000000000005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0.10986248373543503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4187.1436395682767</v>
      </c>
      <c r="D7" s="20">
        <f>(C7*[1]Feuil1!$K$2-C4)/C4</f>
        <v>0.50117331719294433</v>
      </c>
      <c r="E7" s="31">
        <f>C7-C7/(1+D7)</f>
        <v>1397.89632774032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1284.9041233231435</v>
      </c>
    </row>
    <row r="9" spans="2:20">
      <c r="M9" s="17" t="str">
        <f>IF(C13&gt;C7*[2]Params!F8,B13,"Others")</f>
        <v>ETH</v>
      </c>
      <c r="N9" s="18">
        <f>IF(C13&gt;C7*0.1,C13,C7)</f>
        <v>1214.5658953426773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340.16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267.7583319322722</v>
      </c>
    </row>
    <row r="12" spans="2:20">
      <c r="B12" s="7" t="s">
        <v>4</v>
      </c>
      <c r="C12" s="1">
        <f>[2]BTC!J4</f>
        <v>1284.9041233231435</v>
      </c>
      <c r="D12" s="20">
        <f>C12/$C$7</f>
        <v>0.30686889056799255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1044.9803086314371</v>
      </c>
    </row>
    <row r="13" spans="2:20">
      <c r="B13" s="7" t="s">
        <v>19</v>
      </c>
      <c r="C13" s="1">
        <f>[2]ETH!J4</f>
        <v>1214.5658953426773</v>
      </c>
      <c r="D13" s="20">
        <f t="shared" ref="D13:D50" si="0">C13/$C$7</f>
        <v>0.29007027221734083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340.16</v>
      </c>
      <c r="D14" s="20">
        <f t="shared" si="0"/>
        <v>8.1239152338961285E-2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267.7583319322722</v>
      </c>
      <c r="D15" s="20">
        <f t="shared" si="0"/>
        <v>6.3947730238334957E-2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176.81103268701432</v>
      </c>
      <c r="D16" s="20">
        <f t="shared" si="0"/>
        <v>4.2227123764315082E-2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135.05000000000001</v>
      </c>
      <c r="D17" s="20">
        <f t="shared" si="0"/>
        <v>3.2253491072956025E-2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114.66666666666667</v>
      </c>
      <c r="D18" s="20">
        <f>C18/$C$7</f>
        <v>2.7385415103287354E-2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71.569999999999993</v>
      </c>
      <c r="D19" s="20">
        <f>C19/$C$7</f>
        <v>1.7092797897752404E-2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1.4938584721313581E-2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53.298518956974355</v>
      </c>
      <c r="D21" s="20">
        <f t="shared" si="0"/>
        <v>1.2729087785120694E-2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49.003945961206504</v>
      </c>
      <c r="D22" s="20">
        <f t="shared" si="0"/>
        <v>1.1703430830058446E-2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48.28</v>
      </c>
      <c r="D23" s="20">
        <f t="shared" si="0"/>
        <v>1.1530533498721339E-2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44.36870447084975</v>
      </c>
      <c r="D24" s="20">
        <f t="shared" si="0"/>
        <v>1.0596413280778795E-2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41.796929343014696</v>
      </c>
      <c r="D25" s="20">
        <f t="shared" si="0"/>
        <v>9.9822057566967652E-3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44.610940042853748</v>
      </c>
      <c r="D26" s="20">
        <f t="shared" si="0"/>
        <v>1.0654265504837909E-2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41.403999582630718</v>
      </c>
      <c r="D27" s="20">
        <f t="shared" si="0"/>
        <v>9.8883637980233599E-3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22.892777831707463</v>
      </c>
      <c r="D28" s="20">
        <f t="shared" si="0"/>
        <v>5.4673973004823557E-3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22.537675815272564</v>
      </c>
      <c r="D29" s="20">
        <f t="shared" si="0"/>
        <v>5.3825896017258091E-3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19.364874169854161</v>
      </c>
      <c r="D30" s="20">
        <f t="shared" si="0"/>
        <v>4.6248411415498545E-3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12.124606780654574</v>
      </c>
      <c r="D31" s="20">
        <f t="shared" si="0"/>
        <v>2.8956749097589361E-3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14.062753274118693</v>
      </c>
      <c r="D32" s="20">
        <f t="shared" si="0"/>
        <v>3.3585552550016314E-3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12.572006027667355</v>
      </c>
      <c r="D33" s="20">
        <f t="shared" si="0"/>
        <v>3.0025256140875107E-3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44</v>
      </c>
      <c r="C34" s="9">
        <f>[2]LTC!$J$4</f>
        <v>11.994990103745655</v>
      </c>
      <c r="D34" s="20">
        <f t="shared" si="0"/>
        <v>2.864719039106674E-3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12.117164517113542</v>
      </c>
      <c r="D35" s="20">
        <f t="shared" si="0"/>
        <v>2.8938975015346991E-3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10.938706138323232</v>
      </c>
      <c r="D36" s="20">
        <f t="shared" si="0"/>
        <v>2.612450653699353E-3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2.1494366505487167E-3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7.7955236504861416</v>
      </c>
      <c r="D38" s="20">
        <f t="shared" si="0"/>
        <v>1.8617760271749152E-3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6.1684926112828871</v>
      </c>
      <c r="D39" s="20">
        <f t="shared" si="0"/>
        <v>1.4731982330367106E-3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5.8778615959303258</v>
      </c>
      <c r="D40" s="20">
        <f t="shared" si="0"/>
        <v>1.4037879045717128E-3</v>
      </c>
    </row>
    <row r="41" spans="2:14">
      <c r="B41" s="22" t="s">
        <v>37</v>
      </c>
      <c r="C41" s="9">
        <f>[2]GRT!$J$4</f>
        <v>4.4094899362058975</v>
      </c>
      <c r="D41" s="20">
        <f t="shared" si="0"/>
        <v>1.0531021421229644E-3</v>
      </c>
    </row>
    <row r="42" spans="2:14">
      <c r="B42" s="22" t="s">
        <v>56</v>
      </c>
      <c r="C42" s="9">
        <f>[2]SHIB!$J$4</f>
        <v>4.2882824067555116</v>
      </c>
      <c r="D42" s="20">
        <f t="shared" si="0"/>
        <v>1.0241545969981729E-3</v>
      </c>
    </row>
    <row r="43" spans="2:14">
      <c r="B43" s="7" t="s">
        <v>25</v>
      </c>
      <c r="C43" s="1">
        <f>[2]POLIS!J4</f>
        <v>3.4889419047710031</v>
      </c>
      <c r="D43" s="20">
        <f t="shared" si="0"/>
        <v>8.3325106686111606E-4</v>
      </c>
    </row>
    <row r="44" spans="2:14">
      <c r="B44" s="22" t="s">
        <v>23</v>
      </c>
      <c r="C44" s="9">
        <f>[2]LUNA!J4</f>
        <v>3.8522005153215035</v>
      </c>
      <c r="D44" s="20">
        <f t="shared" si="0"/>
        <v>9.2000677476607705E-4</v>
      </c>
    </row>
    <row r="45" spans="2:14">
      <c r="B45" s="22" t="s">
        <v>36</v>
      </c>
      <c r="C45" s="9">
        <f>[2]AMP!$J$4</f>
        <v>3.7027969135310075</v>
      </c>
      <c r="D45" s="20">
        <f t="shared" si="0"/>
        <v>8.8432526616469059E-4</v>
      </c>
    </row>
    <row r="46" spans="2:14">
      <c r="B46" s="22" t="s">
        <v>40</v>
      </c>
      <c r="C46" s="9">
        <f>[2]SHPING!$J$4</f>
        <v>2.5288890034493758</v>
      </c>
      <c r="D46" s="20">
        <f t="shared" si="0"/>
        <v>6.0396518990930099E-4</v>
      </c>
    </row>
    <row r="47" spans="2:14">
      <c r="B47" s="22" t="s">
        <v>50</v>
      </c>
      <c r="C47" s="9">
        <f>[2]KAVA!$J$4</f>
        <v>2.2690756056286219</v>
      </c>
      <c r="D47" s="20">
        <f t="shared" si="0"/>
        <v>5.4191491884490956E-4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4.052389280284999E-4</v>
      </c>
    </row>
    <row r="49" spans="2:4">
      <c r="B49" s="7" t="s">
        <v>28</v>
      </c>
      <c r="C49" s="1">
        <f>[2]ATLAS!O47</f>
        <v>1.6872931731300618</v>
      </c>
      <c r="D49" s="20">
        <f t="shared" si="0"/>
        <v>4.029699762829329E-4</v>
      </c>
    </row>
    <row r="50" spans="2:4">
      <c r="B50" s="22" t="s">
        <v>43</v>
      </c>
      <c r="C50" s="9">
        <f>[2]TRX!$J$4</f>
        <v>0.97335568402244899</v>
      </c>
      <c r="D50" s="20">
        <f t="shared" si="0"/>
        <v>2.3246293125086308E-4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2023-12-13T21:45:31Z</dcterms:modified>
</cp:coreProperties>
</file>