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440576"/>
        <axId val="82442112"/>
      </lineChart>
      <dateAx>
        <axId val="824405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442112"/>
        <crosses val="autoZero"/>
        <lblOffset val="100"/>
      </dateAx>
      <valAx>
        <axId val="824421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4405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2238.997502541532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($S$18*[1]Params!K16)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0.00649882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($S$18*[1]Params!K17)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($S$18*[1]Params!K18)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($S$19*[1]Params!K16)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($S$19*[1]Params!K17)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($S$19*[1]Params!K18)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($S$20*[1]Params!K15)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($S$20*[1]Params!K16)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($S$20*[1]Params!K17)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($S$20*[1]Params!K18)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($S$23*[1]Params!K15)</f>
        <v/>
      </c>
      <c r="P34" s="56">
        <f>(O34*N34)</f>
        <v/>
      </c>
    </row>
    <row r="35">
      <c r="B35" s="57" t="n">
        <v>0.11398033</v>
      </c>
      <c r="C35" s="55">
        <f>(D35/B35)</f>
        <v/>
      </c>
      <c r="D35" s="56" t="n">
        <v>190.17</v>
      </c>
      <c r="E35" t="inlineStr">
        <is>
          <t>DCA1</t>
        </is>
      </c>
      <c r="N35">
        <f>($R$23/5)</f>
        <v/>
      </c>
      <c r="O35" s="55">
        <f>($S$23*[1]Params!K16)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($S$23*[1]Params!K17)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($S$23*[1]Params!K18)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0.2027864920591719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0.56289109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($C$5*[1]Params!K9)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($C$5*[1]Params!K10)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($C$5*[1]Params!K11)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1.649369961931256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0.57722309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($C$5*[1]Params!K8)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($C$5*[1]Params!K9)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($C$5*[1]Params!K10)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($C$5*[1]Params!K11)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10.77669807116111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($C$5*[1]Params!K8)</f>
        <v/>
      </c>
      <c r="P6" s="54">
        <f>(O6*N6)</f>
        <v/>
      </c>
    </row>
    <row r="7">
      <c r="B7" s="78" t="n">
        <v>0.02609359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($C$5*[1]Params!K9)</f>
        <v/>
      </c>
      <c r="P7" s="54">
        <f>(O7*N7)</f>
        <v/>
      </c>
    </row>
    <row r="8">
      <c r="N8" s="1">
        <f>(SUM($B$5:$B$7)/5)</f>
        <v/>
      </c>
      <c r="O8" s="54">
        <f>($C$5*[1]Params!K10)</f>
        <v/>
      </c>
      <c r="P8" s="54">
        <f>(O8*N8)</f>
        <v/>
      </c>
    </row>
    <row r="9">
      <c r="N9" s="1">
        <f>(SUM($B$5:$B$7)/5)</f>
        <v/>
      </c>
      <c r="O9" s="54">
        <f>($C$5*[1]Params!K11)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40.72185384570277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0.01580226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($C$5*[1]Params!K8)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($S$6*[1]Params!K11)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($S$8*[1]Params!K11)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0.003877538562710912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($C$5*[1]Params!K9)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($C$5*[1]Params!K10)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($C$5*[1]Params!K11)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244.988336392764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($S$8*[1]Params!K8)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($S$8*[1]Params!K9)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($S$8*[1]Params!K10)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($S$8*[1]Params!K11)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0.00226462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0.55987547</v>
      </c>
      <c r="C11" s="54">
        <f>(D11/B11)</f>
        <v/>
      </c>
      <c r="D11" s="54" t="n">
        <v>158.97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($S$9*[1]Params!K8)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($S$9*[1]Params!K9)</f>
        <v/>
      </c>
      <c r="P15" s="54">
        <f>(O15*N15)</f>
        <v/>
      </c>
    </row>
    <row r="16">
      <c r="N16" s="57">
        <f>($R$9/5)</f>
        <v/>
      </c>
      <c r="O16" s="54">
        <f>($S$9*[1]Params!K10)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($S$9*[1]Params!K11)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($S$5*[1]Params!K8)</f>
        <v/>
      </c>
      <c r="P22" s="54">
        <f>(O22*N22)</f>
        <v/>
      </c>
    </row>
    <row r="23">
      <c r="N23" s="57">
        <f>(($R$5+$R$7)/5)</f>
        <v/>
      </c>
      <c r="O23" s="54">
        <f>($S$5*[1]Params!K9)</f>
        <v/>
      </c>
      <c r="P23" s="54">
        <f>(O23*N23)</f>
        <v/>
      </c>
    </row>
    <row r="24">
      <c r="N24" s="57">
        <f>(($R$5+$R$7)/5)</f>
        <v/>
      </c>
      <c r="O24" s="54">
        <f>($S$5*[1]Params!K10)</f>
        <v/>
      </c>
      <c r="P24" s="54">
        <f>(O24*N24)</f>
        <v/>
      </c>
    </row>
    <row r="25">
      <c r="N25" s="57">
        <f>(($R$5+$R$7)/5)</f>
        <v/>
      </c>
      <c r="O25" s="54">
        <f>($S$5*[1]Params!K11)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0.09241074727953602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0.275471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($C$5*[1]Params!K8)</f>
        <v/>
      </c>
      <c r="P6" s="54">
        <f>(O6*N6)</f>
        <v/>
      </c>
    </row>
    <row r="7">
      <c r="N7" s="66">
        <f>($B$13/5)</f>
        <v/>
      </c>
      <c r="O7" s="54">
        <f>($C$5*[1]Params!K9)</f>
        <v/>
      </c>
      <c r="P7" s="54">
        <f>(O7*N7)</f>
        <v/>
      </c>
    </row>
    <row r="8">
      <c r="N8" s="66">
        <f>($B$13/5)</f>
        <v/>
      </c>
      <c r="O8" s="54">
        <f>($C$5*[1]Params!K10)</f>
        <v/>
      </c>
      <c r="P8" s="54">
        <f>(O8*N8)</f>
        <v/>
      </c>
    </row>
    <row r="9">
      <c r="N9" s="66">
        <f>($B$13/5)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6.87542180379603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0.07219542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($S$6*[1]Params!K9)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($C$5*[1]Params!K10)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($C$5*[1]Params!K11)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58.34459546538558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0.00294276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($C$5*[1]Params!K9)</f>
        <v/>
      </c>
      <c r="P7" s="54">
        <f>(O7*N7)</f>
        <v/>
      </c>
    </row>
    <row r="8">
      <c r="N8" s="57">
        <f>($B$13-$B$7)/5</f>
        <v/>
      </c>
      <c r="O8" s="54">
        <f>($C$5*[1]Params!K10)</f>
        <v/>
      </c>
      <c r="P8" s="54">
        <f>(O8*N8)</f>
        <v/>
      </c>
    </row>
    <row r="9">
      <c r="N9" s="57">
        <f>($B$13-$B$7)/5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0.1609803883306591</v>
      </c>
      <c r="M3" t="inlineStr">
        <is>
          <t>Objectif :</t>
        </is>
      </c>
      <c r="N3" s="66">
        <f>(INDEX(N5:N29,MATCH(MAX(O6:O8),O5:O29,0))/0.9)</f>
        <v/>
      </c>
      <c r="O3" s="83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($C$5*[1]Params!K9)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($C$5*[1]Params!K11)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43000.22311255534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0.00034977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($C$16*[1]Params!K16)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($C$16*[1]Params!K17)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($C$16*[1]Params!K18)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($C$17*[1]Params!K18)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0.00688731</v>
      </c>
      <c r="C23" s="54">
        <f>(D23/B23)</f>
        <v/>
      </c>
      <c r="D23" s="54" t="n">
        <v>166.92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($C$19*[1]Params!K16)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($C$19*[1]Params!K17)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($C$19*[1]Params!K18)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($C$20*[1]Params!K16)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($C$20*[1]Params!K17)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($C$20*[1]Params!K18)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($C$22*[1]Params!K16)</f>
        <v/>
      </c>
      <c r="O42" s="61">
        <f>(N42*M42)</f>
        <v/>
      </c>
    </row>
    <row r="43">
      <c r="M43">
        <f>($B$22/5)</f>
        <v/>
      </c>
      <c r="N43" s="54">
        <f>($C$22*[1]Params!K17)</f>
        <v/>
      </c>
      <c r="O43" s="61">
        <f>(N43*M43)</f>
        <v/>
      </c>
    </row>
    <row r="44">
      <c r="M44">
        <f>($B$22/5)</f>
        <v/>
      </c>
      <c r="N44" s="54">
        <f>($C$22*[1]Params!K18)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($S$19*[1]Params!K16)</f>
        <v/>
      </c>
      <c r="O50" s="61">
        <f>(N50*M50)</f>
        <v/>
      </c>
    </row>
    <row r="51">
      <c r="M51">
        <f>($B$23/5)</f>
        <v/>
      </c>
      <c r="N51" s="54">
        <f>($S$19*[1]Params!K17)</f>
        <v/>
      </c>
      <c r="O51" s="61">
        <f>(N51*M51)</f>
        <v/>
      </c>
    </row>
    <row r="52">
      <c r="M52">
        <f>($B$23/5)</f>
        <v/>
      </c>
      <c r="N52" s="54">
        <f>($S$19*[1]Params!K18)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($S$20*[1]Params!K16)</f>
        <v/>
      </c>
      <c r="O58" s="61">
        <f>(N58*M58)</f>
        <v/>
      </c>
    </row>
    <row r="59">
      <c r="M59">
        <f>($B$24/5)</f>
        <v/>
      </c>
      <c r="N59" s="54">
        <f>($S$20*[1]Params!K17)</f>
        <v/>
      </c>
      <c r="O59" s="61">
        <f>(N59*M59)</f>
        <v/>
      </c>
    </row>
    <row r="60">
      <c r="M60">
        <f>($B$24/5)</f>
        <v/>
      </c>
      <c r="N60" s="54">
        <f>($S$20*[1]Params!K18)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($C$25*[1]Params!K16)</f>
        <v/>
      </c>
      <c r="O66" s="61">
        <f>(N66*M66)</f>
        <v/>
      </c>
    </row>
    <row r="67">
      <c r="M67">
        <f>($B$25/5)</f>
        <v/>
      </c>
      <c r="N67" s="54">
        <f>($C$25*[1]Params!K17)</f>
        <v/>
      </c>
      <c r="O67" s="61">
        <f>(N67*M67)</f>
        <v/>
      </c>
    </row>
    <row r="68">
      <c r="M68">
        <f>($B$25/5)</f>
        <v/>
      </c>
      <c r="N68" s="54">
        <f>($C$25*[1]Params!K18)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($S$24*[1]Params!K15)</f>
        <v/>
      </c>
      <c r="O73" s="61">
        <f>(N73*M73)</f>
        <v/>
      </c>
    </row>
    <row r="74">
      <c r="M74">
        <f>($R$24/5)</f>
        <v/>
      </c>
      <c r="N74" s="54">
        <f>($S$24*[1]Params!K16)</f>
        <v/>
      </c>
      <c r="O74" s="61">
        <f>(N74*M74)</f>
        <v/>
      </c>
    </row>
    <row r="75">
      <c r="M75">
        <f>($R$24/5)</f>
        <v/>
      </c>
      <c r="N75" s="54">
        <f>($S$24*[1]Params!K17)</f>
        <v/>
      </c>
      <c r="O75" s="61">
        <f>(N75*M75)</f>
        <v/>
      </c>
    </row>
    <row r="76">
      <c r="M76">
        <f>($R$24/5)</f>
        <v/>
      </c>
      <c r="N76" s="54">
        <f>($S$24*[1]Params!K18)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9.788978739007439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0.00226079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($C$5*[1]Params!K10)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($C$5*[1]Params!K11)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0.7726485164231826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($C$5*[1]Params!K8)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($C$5*[1]Params!K9)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($C$5*[1]Params!K10)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2.115584009223799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0.01750776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($C$5*[1]Params!K8)</f>
        <v/>
      </c>
      <c r="P6" s="54">
        <f>(O6*N6)</f>
        <v/>
      </c>
    </row>
    <row r="7">
      <c r="N7" s="1">
        <f>($B$10/5)</f>
        <v/>
      </c>
      <c r="O7" s="54">
        <f>($C$5*[1]Params!K9)</f>
        <v/>
      </c>
      <c r="P7" s="54">
        <f>(O7*N7)</f>
        <v/>
      </c>
    </row>
    <row r="8">
      <c r="N8" s="1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($C$5*[1]Params!K11)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14.51087357319908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0.00233618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($C$5*[1]Params!K11)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71.09953721154449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0.00113436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($C$7*[1]Params!K8)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($C$7*[1]Params!K9)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($C$7*[1]Params!K10)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($C$7*[1]Params!K11)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0.9079878865384452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0.05587899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0.0001510930821550753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4855.83709317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0.7881179757006832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0.31836334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($S$7*[1]Params!K8)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($S$7*[1]Params!K9)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($S$7*[1]Params!K10)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($C$7*[1]Params!K11)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($C$5*[1]Params!K8)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($C$5*[1]Params!K9)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($C$5*[1]Params!K10)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($C$5*[1]Params!K11)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7"/>
    <col width="9.140625" customWidth="1" style="14" min="38" max="16384"/>
  </cols>
  <sheetData>
    <row r="1"/>
    <row r="2"/>
    <row r="3">
      <c r="I3" t="inlineStr">
        <is>
          <t>Actual Price :</t>
        </is>
      </c>
      <c r="J3" s="54" t="n">
        <v>0.03005319114629139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0.04333346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0.7531443159650756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0.33173782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2.400215578067452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0.10024574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($C$5*[1]Params!K9)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($C$5*[1]Params!K10)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($C$5*[1]Params!K11)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($S$6*[1]Params!K9)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($C$6*[1]Params!K10)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($C$6*[1]Params!K11)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7" sqref="N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8"/>
    <col width="9.140625" customWidth="1" style="14" min="59" max="16384"/>
  </cols>
  <sheetData>
    <row r="1"/>
    <row r="2"/>
    <row r="3">
      <c r="I3" t="inlineStr">
        <is>
          <t>Actual Price :</t>
        </is>
      </c>
      <c r="J3" s="76" t="n">
        <v>0.3405511829557611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0.07464117000000001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Q6" s="55">
        <f>N6*$J$3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($C$5*[1]Params!K9)</f>
        <v/>
      </c>
      <c r="P7" s="54">
        <f>(O7*N7)</f>
        <v/>
      </c>
      <c r="Q7" s="55">
        <f>N7*$J$3+Q6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($C$5*[1]Params!K10)</f>
        <v/>
      </c>
      <c r="P8" s="54">
        <f>(O8*N8)</f>
        <v/>
      </c>
      <c r="Q8" s="55">
        <f>N8*$J$3+Q7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($C$5*[1]Params!K11)</f>
        <v/>
      </c>
      <c r="P9" s="54">
        <f>(O9*N9)</f>
        <v/>
      </c>
      <c r="Q9" s="55">
        <f>N9*$J$3+Q8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4" t="n">
        <v>1.040607337934637e-05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4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257.9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($C$5*[1]Params!K8)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($C$5*[1]Params!K9)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($C$5*[1]Params!K10)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($C$5*[1]Params!K11)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0.004710709482129477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($C$5*[1]Params!K8)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($C$5*[1]Params!K11)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74.83186901608687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($C$16*[1]Params!K11)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6.04098135</v>
      </c>
      <c r="C17" s="54">
        <f>(D17/B17)</f>
        <v/>
      </c>
      <c r="D17" s="54" t="n">
        <v>122.34</v>
      </c>
      <c r="E17" t="inlineStr">
        <is>
          <t>DCA1</t>
        </is>
      </c>
      <c r="N17" s="57">
        <f>(($R$13+N14+$R$21)/5)</f>
        <v/>
      </c>
      <c r="O17" s="54">
        <f>($S$13*[1]Params!K11)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0.0623851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($S$15*[1]Params!K9)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($S$15*[1]Params!K11)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0.1011731256904928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0.24536108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($C$5*[1]Params!K9)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($C$5*[1]Params!K10)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($C$5*[1]Params!K11)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5.987558437176773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0.00257855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($C$5*[1]Params!K8)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($C$5*[1]Params!K11)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0.609836031809428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0.79513373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($C$5*[1]Params!K9)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($C$5*[1]Params!K10)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($C$5*[1]Params!K11)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"/>
    <col width="9.140625" customWidth="1" style="14" min="22" max="16384"/>
  </cols>
  <sheetData>
    <row r="1"/>
    <row r="2"/>
    <row r="3">
      <c r="I3" t="inlineStr">
        <is>
          <t>Actual Price :</t>
        </is>
      </c>
      <c r="J3" s="76" t="n">
        <v>12.97887857392741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0.0765105</v>
      </c>
      <c r="C5" s="54">
        <f>(D5/B5)</f>
        <v/>
      </c>
      <c r="D5" s="54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8e-08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8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Y32" sqref="Y3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"/>
    <col width="9.140625" customWidth="1" style="14" min="22" max="16384"/>
  </cols>
  <sheetData>
    <row r="1"/>
    <row r="2"/>
    <row r="3">
      <c r="I3" t="inlineStr">
        <is>
          <t>Actual Price :</t>
        </is>
      </c>
      <c r="J3" s="76" t="n">
        <v>2.88300468098277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0.34450372</v>
      </c>
      <c r="C5" s="54">
        <f>(D5/B5)</f>
        <v/>
      </c>
      <c r="D5" s="54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2e-08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8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0.484348290736574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($C$5*[1]Params!K8)</f>
        <v/>
      </c>
      <c r="P11" s="54">
        <f>(O11*N11)</f>
        <v/>
      </c>
    </row>
    <row r="12">
      <c r="N12">
        <f>($B$5/5)</f>
        <v/>
      </c>
      <c r="O12" s="54">
        <f>($C$5*[1]Params!K9)</f>
        <v/>
      </c>
      <c r="P12" s="54">
        <f>(O12*N12)</f>
        <v/>
      </c>
    </row>
    <row r="13">
      <c r="N13">
        <f>($B$5/5)</f>
        <v/>
      </c>
      <c r="O13" s="54">
        <f>($C$5*[1]Params!K10)</f>
        <v/>
      </c>
      <c r="P13" s="54">
        <f>(O13*N13)</f>
        <v/>
      </c>
    </row>
    <row r="14">
      <c r="N14">
        <f>($B$5/5)</f>
        <v/>
      </c>
      <c r="O14" s="54">
        <f>($C$5*[1]Params!K11)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($C$6*[1]Params!K8)</f>
        <v/>
      </c>
      <c r="P20" s="54">
        <f>(O20*N20)</f>
        <v/>
      </c>
    </row>
    <row r="21">
      <c r="N21">
        <f>($B$6/5)</f>
        <v/>
      </c>
      <c r="O21" s="54">
        <f>($C$6*[1]Params!K9)</f>
        <v/>
      </c>
      <c r="P21" s="54">
        <f>(O21*N21)</f>
        <v/>
      </c>
    </row>
    <row r="22">
      <c r="N22">
        <f>($B$6/5)</f>
        <v/>
      </c>
      <c r="O22" s="54">
        <f>($C$6*[1]Params!K10)</f>
        <v/>
      </c>
      <c r="P22" s="54">
        <f>(O22*N22)</f>
        <v/>
      </c>
    </row>
    <row r="23">
      <c r="N23">
        <f>($B$6/5)</f>
        <v/>
      </c>
      <c r="O23" s="54">
        <f>($C$6*[1]Params!K11)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($C$7*[1]Params!K8)</f>
        <v/>
      </c>
      <c r="P29" s="54">
        <f>(O29*N29)</f>
        <v/>
      </c>
    </row>
    <row r="30">
      <c r="N30">
        <f>($B$7/5)</f>
        <v/>
      </c>
      <c r="O30" s="54">
        <f>($C$7*[1]Params!K9)</f>
        <v/>
      </c>
      <c r="P30" s="54">
        <f>(O30*N30)</f>
        <v/>
      </c>
    </row>
    <row r="31">
      <c r="N31">
        <f>($B$7/5)</f>
        <v/>
      </c>
      <c r="O31" s="54">
        <f>($C$7*[1]Params!K10)</f>
        <v/>
      </c>
      <c r="P31" s="54">
        <f>(O31*N31)</f>
        <v/>
      </c>
    </row>
    <row r="32">
      <c r="N32">
        <f>($B$7/5)</f>
        <v/>
      </c>
      <c r="O32" s="54">
        <f>($C$7*[1]Params!K11)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0.00577474555896448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(-369/3)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"/>
    <col width="9.140625" customWidth="1" style="14" min="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13.16804380854412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5.46e-06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($C$5*[1]Params!K8)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($C$5*[1]Params!K9)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($C$5*[1]Params!K11)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0.5997316528705701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0.72114076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($S$7*[1]Params!K9)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($C$7*[1]Params!K10)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($C$7*[1]Params!K11)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2023-12-19T10:33:55Z</dcterms:modified>
  <cp:lastModifiedBy>Tiko</cp:lastModifiedBy>
</cp:coreProperties>
</file>