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0"/>
  <c r="D28"/>
  <c r="N9"/>
  <c r="D23"/>
  <c r="D18"/>
  <c r="D31"/>
  <c r="D46" l="1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<sst xmlns="http://schemas.openxmlformats.org/spreadsheetml/2006/main" count="97" uniqueCount="60">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</sst>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918.44231711335431</c:v>
                </c:pt>
                <c:pt idx="1">
                  <c:v>829.12856063099207</c:v>
                </c:pt>
                <c:pt idx="2">
                  <c:v>183.10461630884015</c:v>
                </c:pt>
                <c:pt idx="3">
                  <c:v>646.38617702163094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918.44231711335431</v>
          </cell>
        </row>
      </sheetData>
      <sheetData sheetId="1">
        <row r="4">
          <cell r="J4">
            <v>829.12856063099207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0.84442106819039509</v>
          </cell>
        </row>
      </sheetData>
      <sheetData sheetId="4">
        <row r="46">
          <cell r="M46">
            <v>79.390000000000015</v>
          </cell>
          <cell r="O46">
            <v>1.0160050322468077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27.899463952406737</v>
          </cell>
        </row>
      </sheetData>
      <sheetData sheetId="8">
        <row r="4">
          <cell r="J4">
            <v>6.5210566467935562</v>
          </cell>
        </row>
      </sheetData>
      <sheetData sheetId="9">
        <row r="4">
          <cell r="J4">
            <v>16.944365097033486</v>
          </cell>
        </row>
      </sheetData>
      <sheetData sheetId="10">
        <row r="4">
          <cell r="J4">
            <v>9.7591361767211939</v>
          </cell>
        </row>
      </sheetData>
      <sheetData sheetId="11">
        <row r="4">
          <cell r="J4">
            <v>31.202894968620239</v>
          </cell>
        </row>
      </sheetData>
      <sheetData sheetId="12">
        <row r="4">
          <cell r="J4">
            <v>2.0936467495016506</v>
          </cell>
        </row>
      </sheetData>
      <sheetData sheetId="13">
        <row r="4">
          <cell r="J4">
            <v>136.63074053627591</v>
          </cell>
        </row>
      </sheetData>
      <sheetData sheetId="14">
        <row r="4">
          <cell r="J4">
            <v>4.1258311147745168</v>
          </cell>
        </row>
      </sheetData>
      <sheetData sheetId="15">
        <row r="4">
          <cell r="J4">
            <v>28.812806616179948</v>
          </cell>
        </row>
      </sheetData>
      <sheetData sheetId="16">
        <row r="4">
          <cell r="J4">
            <v>3.5760498908362721</v>
          </cell>
        </row>
      </sheetData>
      <sheetData sheetId="17">
        <row r="4">
          <cell r="J4">
            <v>6.4716769993223231</v>
          </cell>
        </row>
      </sheetData>
      <sheetData sheetId="18">
        <row r="4">
          <cell r="J4">
            <v>7.8618006146353547</v>
          </cell>
        </row>
      </sheetData>
      <sheetData sheetId="19">
        <row r="4">
          <cell r="J4">
            <v>8.3687487799971105</v>
          </cell>
        </row>
      </sheetData>
      <sheetData sheetId="20">
        <row r="4">
          <cell r="J4">
            <v>12.310542192940581</v>
          </cell>
        </row>
      </sheetData>
      <sheetData sheetId="21">
        <row r="4">
          <cell r="J4">
            <v>1.2336640458280757</v>
          </cell>
        </row>
      </sheetData>
      <sheetData sheetId="22">
        <row r="4">
          <cell r="J4">
            <v>22.74170526512421</v>
          </cell>
        </row>
      </sheetData>
      <sheetData sheetId="23">
        <row r="4">
          <cell r="J4">
            <v>29.938349001793217</v>
          </cell>
        </row>
      </sheetData>
      <sheetData sheetId="24">
        <row r="4">
          <cell r="J4">
            <v>23.579310483345289</v>
          </cell>
        </row>
      </sheetData>
      <sheetData sheetId="25">
        <row r="4">
          <cell r="J4">
            <v>25.002058315386158</v>
          </cell>
        </row>
      </sheetData>
      <sheetData sheetId="26">
        <row r="4">
          <cell r="J4">
            <v>3.9040625982886197</v>
          </cell>
        </row>
      </sheetData>
      <sheetData sheetId="27">
        <row r="4">
          <cell r="J4">
            <v>183.10461630884015</v>
          </cell>
        </row>
      </sheetData>
      <sheetData sheetId="28">
        <row r="4">
          <cell r="J4">
            <v>0.69567044277495271</v>
          </cell>
        </row>
      </sheetData>
      <sheetData sheetId="29">
        <row r="4">
          <cell r="J4">
            <v>9.1138428746105866</v>
          </cell>
        </row>
      </sheetData>
      <sheetData sheetId="30">
        <row r="4">
          <cell r="J4">
            <v>19.845180719003903</v>
          </cell>
        </row>
      </sheetData>
      <sheetData sheetId="31">
        <row r="4">
          <cell r="J4">
            <v>4.026424389214748</v>
          </cell>
        </row>
      </sheetData>
      <sheetData sheetId="32">
        <row r="4">
          <cell r="J4">
            <v>2.2407719596856253</v>
          </cell>
        </row>
      </sheetData>
      <sheetData sheetId="33">
        <row r="4">
          <cell r="J4">
            <v>1.3413847297204464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1.6405546238006653E-2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2599.7305655811047</v>
      </c>
      <c r="D7" s="20">
        <f>(C7*[1]Feuil1!$K$2-C4)/C4</f>
        <v>-1.1798323024726248E-2</v>
      </c>
      <c r="E7" s="31">
        <f>C7-C7/(1+D7)</f>
        <v>-31.038665188125833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918.44231711335431</v>
      </c>
    </row>
    <row r="9" spans="2:20">
      <c r="M9" s="17" t="str">
        <f>IF(C13&gt;C7*[2]Params!F8,B13,"Others")</f>
        <v>BTC</v>
      </c>
      <c r="N9" s="18">
        <f>IF(C13&gt;C7*0.1,C13,C7)</f>
        <v>829.12856063099207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183.10461630884015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646.38617702163094</v>
      </c>
    </row>
    <row r="12" spans="2:20">
      <c r="B12" s="7" t="s">
        <v>19</v>
      </c>
      <c r="C12" s="1">
        <f>[2]ETH!J4</f>
        <v>918.44231711335431</v>
      </c>
      <c r="D12" s="20">
        <f>C12/$C$7</f>
        <v>0.3532836553422064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829.12856063099207</v>
      </c>
      <c r="D13" s="20">
        <f t="shared" ref="D13:D50" si="0">C13/$C$7</f>
        <v>0.31892865037945234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183.10461630884015</v>
      </c>
      <c r="D14" s="20">
        <f t="shared" si="0"/>
        <v>7.0432151213297642E-2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136.63074053627591</v>
      </c>
      <c r="D15" s="20">
        <f t="shared" si="0"/>
        <v>5.2555731099670912E-2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3.0537779972692813E-2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2.6598910254587577E-2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31.202894968620239</v>
      </c>
      <c r="D18" s="20">
        <f>C18/$C$7</f>
        <v>1.2002357237218394E-2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29.938349001793217</v>
      </c>
      <c r="D19" s="20">
        <f>C19/$C$7</f>
        <v>1.1515942997385674E-2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28.812806616179948</v>
      </c>
      <c r="D20" s="20">
        <f t="shared" si="0"/>
        <v>1.1082997214266921E-2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27.899463952406737</v>
      </c>
      <c r="D21" s="20">
        <f t="shared" si="0"/>
        <v>1.0731675167334316E-2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25.002058315386158</v>
      </c>
      <c r="D22" s="20">
        <f t="shared" si="0"/>
        <v>9.6171728895288709E-3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22.74170526512421</v>
      </c>
      <c r="D23" s="20">
        <f t="shared" si="0"/>
        <v>8.7477162311398494E-3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23.579310483345289</v>
      </c>
      <c r="D24" s="20">
        <f t="shared" si="0"/>
        <v>9.0699054723291008E-3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8.7188522405975185E-3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19.845180719003903</v>
      </c>
      <c r="D26" s="20">
        <f t="shared" si="0"/>
        <v>7.633552869571316E-3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16.944365097033486</v>
      </c>
      <c r="D27" s="20">
        <f t="shared" si="0"/>
        <v>6.5177389231664464E-3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6.3352719001165195E-3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4.8620423082861453E-3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5.2082320296039878E-3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12.310542192940581</v>
      </c>
      <c r="D31" s="20">
        <f t="shared" si="0"/>
        <v>4.7353146344951587E-3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9.7591361767211939</v>
      </c>
      <c r="D32" s="20">
        <f t="shared" si="0"/>
        <v>3.7539029259133182E-3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9.1138428746105866</v>
      </c>
      <c r="D33" s="20">
        <f t="shared" si="0"/>
        <v>3.5056874721067161E-3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8.3687487799971105</v>
      </c>
      <c r="D34" s="20">
        <f t="shared" si="0"/>
        <v>3.2190831199180392E-3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7.8618006146353547</v>
      </c>
      <c r="D35" s="20">
        <f t="shared" si="0"/>
        <v>3.0240828487078414E-3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6.5210566467935562</v>
      </c>
      <c r="D36" s="20">
        <f t="shared" si="0"/>
        <v>2.5083586480570295E-3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6.4716769993223231</v>
      </c>
      <c r="D37" s="20">
        <f t="shared" si="0"/>
        <v>2.4893645076160967E-3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2.0771383279070557E-3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4.1258311147745168</v>
      </c>
      <c r="D39" s="20">
        <f t="shared" si="0"/>
        <v>1.5870225820314155E-3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4.026424389214748</v>
      </c>
      <c r="D40" s="20">
        <f t="shared" si="0"/>
        <v>1.5487852635662426E-3</v>
      </c>
    </row>
    <row r="41" spans="2:14">
      <c r="B41" s="22" t="s">
        <v>56</v>
      </c>
      <c r="C41" s="9">
        <f>[2]SHIB!$J$4</f>
        <v>3.9040625982886197</v>
      </c>
      <c r="D41" s="20">
        <f t="shared" si="0"/>
        <v>1.5017181587877221E-3</v>
      </c>
    </row>
    <row r="42" spans="2:14">
      <c r="B42" s="22" t="s">
        <v>33</v>
      </c>
      <c r="C42" s="1">
        <f>[2]EGLD!$J$4</f>
        <v>3.5760498908362721</v>
      </c>
      <c r="D42" s="20">
        <f t="shared" si="0"/>
        <v>1.3755463501414563E-3</v>
      </c>
    </row>
    <row r="43" spans="2:14">
      <c r="B43" s="22" t="s">
        <v>50</v>
      </c>
      <c r="C43" s="9">
        <f>[2]KAVA!$J$4</f>
        <v>2.2407719596856253</v>
      </c>
      <c r="D43" s="20">
        <f t="shared" si="0"/>
        <v>8.6192468917822525E-4</v>
      </c>
    </row>
    <row r="44" spans="2:14">
      <c r="B44" s="22" t="s">
        <v>36</v>
      </c>
      <c r="C44" s="9">
        <f>[2]AMP!$J$4</f>
        <v>2.0936467495016506</v>
      </c>
      <c r="D44" s="20">
        <f t="shared" si="0"/>
        <v>8.053322052755372E-4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6.5268055946433206E-4</v>
      </c>
    </row>
    <row r="46" spans="2:14">
      <c r="B46" s="22" t="s">
        <v>40</v>
      </c>
      <c r="C46" s="9">
        <f>[2]SHPING!$J$4</f>
        <v>1.3413847297204464</v>
      </c>
      <c r="D46" s="20">
        <f t="shared" si="0"/>
        <v>5.159706730688122E-4</v>
      </c>
    </row>
    <row r="47" spans="2:14">
      <c r="B47" s="22" t="s">
        <v>23</v>
      </c>
      <c r="C47" s="9">
        <f>[2]LUNA!J4</f>
        <v>1.2336640458280757</v>
      </c>
      <c r="D47" s="20">
        <f t="shared" si="0"/>
        <v>4.7453534691673747E-4</v>
      </c>
    </row>
    <row r="48" spans="2:14">
      <c r="B48" s="7" t="s">
        <v>28</v>
      </c>
      <c r="C48" s="1">
        <f>[2]ATLAS!O46</f>
        <v>1.0160050322468077</v>
      </c>
      <c r="D48" s="20">
        <f t="shared" si="0"/>
        <v>3.9081166552338675E-4</v>
      </c>
    </row>
    <row r="49" spans="2:4">
      <c r="B49" s="7" t="s">
        <v>25</v>
      </c>
      <c r="C49" s="1">
        <f>[2]POLIS!J4</f>
        <v>0.84442106819039509</v>
      </c>
      <c r="D49" s="20">
        <f t="shared" si="0"/>
        <v>3.2481099363527538E-4</v>
      </c>
    </row>
    <row r="50" spans="2:4">
      <c r="B50" s="22" t="s">
        <v>43</v>
      </c>
      <c r="C50" s="9">
        <f>[2]TRX!$J$4</f>
        <v>0.69567044277495271</v>
      </c>
      <c r="D50" s="20">
        <f t="shared" si="0"/>
        <v>2.675932852370234E-4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2023-08-17T13:44:26Z</dcterms:modified>
</cp:coreProperties>
</file>