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39"/>
  <c r="C46"/>
  <c r="C29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50" l="1"/>
  <c r="C36"/>
  <c r="C48" l="1"/>
  <c r="C32"/>
  <c r="C33"/>
  <c r="C19"/>
  <c r="C34" l="1"/>
  <c r="C31" l="1"/>
  <c r="C44" l="1"/>
  <c r="C27" l="1"/>
  <c r="C18"/>
  <c r="C20" l="1"/>
  <c r="C15" l="1"/>
  <c r="C26"/>
  <c r="C16"/>
  <c r="C28"/>
  <c r="C24"/>
  <c r="C13"/>
  <c r="C25" l="1"/>
  <c r="C22"/>
  <c r="C38"/>
  <c r="C23"/>
  <c r="C40"/>
  <c r="C37"/>
  <c r="C42" l="1"/>
  <c r="C12" l="1"/>
  <c r="C7" l="1"/>
  <c r="D12" s="1"/>
  <c r="M8" l="1"/>
  <c r="N8"/>
  <c r="D7"/>
  <c r="E7" s="1"/>
  <c r="D42"/>
  <c r="D33"/>
  <c r="D47"/>
  <c r="D36"/>
  <c r="D44"/>
  <c r="D40"/>
  <c r="D45"/>
  <c r="D31"/>
  <c r="D49"/>
  <c r="D21"/>
  <c r="D17"/>
  <c r="D37"/>
  <c r="D14"/>
  <c r="D39"/>
  <c r="D43"/>
  <c r="D23"/>
  <c r="D19"/>
  <c r="D48"/>
  <c r="D30"/>
  <c r="D27"/>
  <c r="D16"/>
  <c r="D28"/>
  <c r="D50"/>
  <c r="D20"/>
  <c r="M9"/>
  <c r="D26"/>
  <c r="D34"/>
  <c r="D13"/>
  <c r="Q3"/>
  <c r="D38"/>
  <c r="D18"/>
  <c r="D29"/>
  <c r="D15"/>
  <c r="D41"/>
  <c r="D32"/>
  <c r="D35"/>
  <c r="D22"/>
  <c r="N9"/>
  <c r="D46"/>
  <c r="D24"/>
  <c r="D25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M29" l="1"/>
  <c r="N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<sst xmlns="http://schemas.openxmlformats.org/spreadsheetml/2006/main" count="92" uniqueCount="59">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</sst>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857.08839545315197</c:v>
                </c:pt>
                <c:pt idx="1">
                  <c:v>750.03919549850605</c:v>
                </c:pt>
                <c:pt idx="2">
                  <c:v>915.13041312898588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857.08839545315197</v>
          </cell>
        </row>
      </sheetData>
      <sheetData sheetId="1">
        <row r="4">
          <cell r="J4">
            <v>750.03919549850605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1.0594437748848751</v>
          </cell>
        </row>
      </sheetData>
      <sheetData sheetId="4">
        <row r="46">
          <cell r="M46">
            <v>76.27000000000001</v>
          </cell>
          <cell r="O46">
            <v>0.61116665597848829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27.117485410954039</v>
          </cell>
        </row>
      </sheetData>
      <sheetData sheetId="8">
        <row r="4">
          <cell r="J4">
            <v>10.180854172647269</v>
          </cell>
        </row>
      </sheetData>
      <sheetData sheetId="9">
        <row r="4">
          <cell r="J4">
            <v>20.515881739127312</v>
          </cell>
        </row>
      </sheetData>
      <sheetData sheetId="10">
        <row r="4">
          <cell r="J4">
            <v>13.125063832507266</v>
          </cell>
        </row>
      </sheetData>
      <sheetData sheetId="11">
        <row r="4">
          <cell r="J4">
            <v>27.242556060711618</v>
          </cell>
        </row>
      </sheetData>
      <sheetData sheetId="12">
        <row r="4">
          <cell r="J4">
            <v>2.7749604462531776</v>
          </cell>
        </row>
      </sheetData>
      <sheetData sheetId="13">
        <row r="4">
          <cell r="J4">
            <v>131.98261978332448</v>
          </cell>
        </row>
      </sheetData>
      <sheetData sheetId="14">
        <row r="4">
          <cell r="J4">
            <v>4.3864249835417937</v>
          </cell>
        </row>
      </sheetData>
      <sheetData sheetId="15">
        <row r="4">
          <cell r="J4">
            <v>23.605696818339201</v>
          </cell>
        </row>
      </sheetData>
      <sheetData sheetId="16">
        <row r="4">
          <cell r="J4">
            <v>4.6803259033042171</v>
          </cell>
        </row>
      </sheetData>
      <sheetData sheetId="17">
        <row r="4">
          <cell r="J4">
            <v>5.3473191636600719</v>
          </cell>
        </row>
      </sheetData>
      <sheetData sheetId="18">
        <row r="4">
          <cell r="J4">
            <v>6.281122964998425</v>
          </cell>
        </row>
      </sheetData>
      <sheetData sheetId="19">
        <row r="4">
          <cell r="J4">
            <v>4.8676903397059421</v>
          </cell>
        </row>
      </sheetData>
      <sheetData sheetId="20">
        <row r="4">
          <cell r="J4">
            <v>9.7986616655564411</v>
          </cell>
        </row>
      </sheetData>
      <sheetData sheetId="21">
        <row r="4">
          <cell r="J4">
            <v>1.4741967605983206</v>
          </cell>
        </row>
      </sheetData>
      <sheetData sheetId="22">
        <row r="4">
          <cell r="J4">
            <v>29.793643084914397</v>
          </cell>
        </row>
      </sheetData>
      <sheetData sheetId="23">
        <row r="4">
          <cell r="J4">
            <v>33.407435108477806</v>
          </cell>
        </row>
      </sheetData>
      <sheetData sheetId="24">
        <row r="4">
          <cell r="J4">
            <v>29.261035686143323</v>
          </cell>
        </row>
      </sheetData>
      <sheetData sheetId="25">
        <row r="4">
          <cell r="J4">
            <v>24.778387689145497</v>
          </cell>
        </row>
      </sheetData>
      <sheetData sheetId="26">
        <row r="4">
          <cell r="J4">
            <v>3.8217619612109632</v>
          </cell>
        </row>
      </sheetData>
      <sheetData sheetId="27">
        <row r="4">
          <cell r="J4">
            <v>122.48132791336975</v>
          </cell>
        </row>
      </sheetData>
      <sheetData sheetId="28">
        <row r="4">
          <cell r="J4">
            <v>0.64108978840472863</v>
          </cell>
        </row>
      </sheetData>
      <sheetData sheetId="29">
        <row r="4">
          <cell r="J4">
            <v>5.7523400414754891</v>
          </cell>
        </row>
      </sheetData>
      <sheetData sheetId="30">
        <row r="4">
          <cell r="J4">
            <v>18.292809187051894</v>
          </cell>
        </row>
      </sheetData>
      <sheetData sheetId="31">
        <row r="4">
          <cell r="J4">
            <v>2.9818436497430514</v>
          </cell>
        </row>
      </sheetData>
      <sheetData sheetId="32">
        <row r="4">
          <cell r="J4">
            <v>2.7267683910812615</v>
          </cell>
        </row>
      </sheetData>
      <sheetData sheetId="33">
        <row r="4">
          <cell r="J4">
            <v>2.3068187935351681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7.1070717949972467E-2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2549.1511163223054</v>
      </c>
      <c r="D7" s="20">
        <f>(C7*[1]Feuil1!$K$2-C4)/C4</f>
        <v>2.9056176839193096E-2</v>
      </c>
      <c r="E7" s="32">
        <f>C7-C7/(1+D7)</f>
        <v>71.977203278826892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857.08839545315197</v>
      </c>
    </row>
    <row r="9" spans="2:20">
      <c r="M9" s="17" t="str">
        <f>IF(C13&gt;C7*[2]Params!F8,B13,"Others")</f>
        <v>BTC</v>
      </c>
      <c r="N9" s="18">
        <f>IF(C13&gt;C7*0.1,C13,C7)</f>
        <v>750.03919549850605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915.13041312898588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857.08839545315197</v>
      </c>
      <c r="D12" s="30">
        <f>C12/$C$7</f>
        <v>0.3362250240737728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750.03919549850605</v>
      </c>
      <c r="D13" s="30">
        <f t="shared" ref="D13:D50" si="0">C13/$C$7</f>
        <v>0.29423096602472032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124.55000000000001</v>
      </c>
      <c r="D14" s="30">
        <f t="shared" si="0"/>
        <v>4.8859402332997022E-2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122.48132791336975</v>
      </c>
      <c r="D15" s="30">
        <f t="shared" si="0"/>
        <v>4.8047888228013418E-2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131.98261978332448</v>
      </c>
      <c r="D16" s="30">
        <f t="shared" si="0"/>
        <v>5.1775125820605561E-2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2.9919764078182923E-2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3.3811255616868832E-2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29.793643084914397</v>
      </c>
      <c r="D19" s="30">
        <f>C19/$C$7</f>
        <v>1.1687672376166575E-2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29.261035686143323</v>
      </c>
      <c r="D20" s="30">
        <f t="shared" si="0"/>
        <v>1.1478737175989242E-2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1.5401205424275094E-2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33.407435108477806</v>
      </c>
      <c r="D22" s="30">
        <f t="shared" si="0"/>
        <v>1.3105317646556459E-2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27.242556060711618</v>
      </c>
      <c r="D23" s="30">
        <f t="shared" si="0"/>
        <v>1.068691294379394E-2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27.117485410954039</v>
      </c>
      <c r="D24" s="30">
        <f t="shared" si="0"/>
        <v>1.0637849297093379E-2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24.778387689145497</v>
      </c>
      <c r="D25" s="30">
        <f t="shared" si="0"/>
        <v>9.7202506083254921E-3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23.605696818339201</v>
      </c>
      <c r="D26" s="30">
        <f t="shared" si="0"/>
        <v>9.2602186928782224E-3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18.292809187051894</v>
      </c>
      <c r="D27" s="30">
        <f t="shared" si="0"/>
        <v>7.1760395332871344E-3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20.515881739127312</v>
      </c>
      <c r="D28" s="30">
        <f t="shared" si="0"/>
        <v>8.0481230036789069E-3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7.8457490699312751E-3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6.8101101927003473E-3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13.125063832507266</v>
      </c>
      <c r="D31" s="30">
        <f t="shared" si="0"/>
        <v>5.148797867834125E-3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9.7986616655564411</v>
      </c>
      <c r="D32" s="30">
        <f t="shared" si="0"/>
        <v>3.8438920324555346E-3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10.180854172647269</v>
      </c>
      <c r="D33" s="30">
        <f t="shared" si="0"/>
        <v>3.9938213578076627E-3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4.3864249835417937</v>
      </c>
      <c r="D34" s="30">
        <f t="shared" si="0"/>
        <v>1.7207394867473169E-3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2.1183522488814445E-3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4.6803259033042171</v>
      </c>
      <c r="D36" s="30">
        <f t="shared" si="0"/>
        <v>1.8360331301412159E-3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6.281122964998425</v>
      </c>
      <c r="D37" s="30">
        <f t="shared" si="0"/>
        <v>2.4640057330380183E-3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5.3473191636600719</v>
      </c>
      <c r="D38" s="30">
        <f t="shared" si="0"/>
        <v>2.0976862177455847E-3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3.8217619612109632</v>
      </c>
      <c r="D39" s="30">
        <f t="shared" si="0"/>
        <v>1.4992292676334821E-3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5.7523400414754891</v>
      </c>
      <c r="D40" s="30">
        <f t="shared" si="0"/>
        <v>2.2565708265167377E-3</v>
      </c>
    </row>
    <row r="41" spans="2:14">
      <c r="B41" s="22" t="s">
        <v>37</v>
      </c>
      <c r="C41" s="9">
        <f>[2]GRT!$J$4</f>
        <v>2.9818436497430514</v>
      </c>
      <c r="D41" s="30">
        <f t="shared" si="0"/>
        <v>1.1697398520826012E-3</v>
      </c>
    </row>
    <row r="42" spans="2:14">
      <c r="B42" s="22" t="s">
        <v>54</v>
      </c>
      <c r="C42" s="9">
        <f>[2]LINK!$J$4</f>
        <v>4.8676903397059421</v>
      </c>
      <c r="D42" s="30">
        <f t="shared" si="0"/>
        <v>1.9095338477730674E-3</v>
      </c>
    </row>
    <row r="43" spans="2:14">
      <c r="B43" s="22" t="s">
        <v>36</v>
      </c>
      <c r="C43" s="9">
        <f>[2]AMP!$J$4</f>
        <v>2.7749604462531776</v>
      </c>
      <c r="D43" s="30">
        <f t="shared" si="0"/>
        <v>1.0885821670143473E-3</v>
      </c>
    </row>
    <row r="44" spans="2:14">
      <c r="B44" s="22" t="s">
        <v>50</v>
      </c>
      <c r="C44" s="9">
        <f>[2]KAVA!$J$4</f>
        <v>2.7267683910812615</v>
      </c>
      <c r="D44" s="30">
        <f t="shared" si="0"/>
        <v>1.0696770284121903E-3</v>
      </c>
    </row>
    <row r="45" spans="2:14">
      <c r="B45" s="22" t="s">
        <v>40</v>
      </c>
      <c r="C45" s="9">
        <f>[2]SHPING!$J$4</f>
        <v>2.3068187935351681</v>
      </c>
      <c r="D45" s="30">
        <f t="shared" si="0"/>
        <v>9.0493607019392658E-4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6.6563084045326705E-4</v>
      </c>
    </row>
    <row r="47" spans="2:14">
      <c r="B47" s="7" t="s">
        <v>25</v>
      </c>
      <c r="C47" s="1">
        <f>[2]POLIS!J4</f>
        <v>1.0594437748848751</v>
      </c>
      <c r="D47" s="30">
        <f t="shared" si="0"/>
        <v>4.1560650057237441E-4</v>
      </c>
    </row>
    <row r="48" spans="2:14">
      <c r="B48" s="22" t="s">
        <v>43</v>
      </c>
      <c r="C48" s="9">
        <f>[2]TRX!$J$4</f>
        <v>0.64108978840472863</v>
      </c>
      <c r="D48" s="30">
        <f t="shared" si="0"/>
        <v>2.5149148055594189E-4</v>
      </c>
    </row>
    <row r="49" spans="2:4">
      <c r="B49" s="7" t="s">
        <v>28</v>
      </c>
      <c r="C49" s="1">
        <f>[2]ATLAS!O46</f>
        <v>0.61116665597848829</v>
      </c>
      <c r="D49" s="30">
        <f t="shared" si="0"/>
        <v>2.3975301113581161E-4</v>
      </c>
    </row>
    <row r="50" spans="2:4">
      <c r="B50" s="22" t="s">
        <v>23</v>
      </c>
      <c r="C50" s="9">
        <f>[2]LUNA!J4</f>
        <v>1.4741967605983206</v>
      </c>
      <c r="D50" s="30">
        <f t="shared" si="0"/>
        <v>5.7830889316799869E-4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2023-05-14T02:39:56Z</dcterms:modified>
</cp:coreProperties>
</file>