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101184"/>
        <axId val="83103104"/>
      </lineChart>
      <dateAx>
        <axId val="83101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103104"/>
        <crosses val="autoZero"/>
        <lblOffset val="100"/>
      </dateAx>
      <valAx>
        <axId val="83103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101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2359.151725789998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0.00639431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0.10897419</v>
      </c>
      <c r="C35" s="54">
        <f>(D35/B35)</f>
        <v/>
      </c>
      <c r="D35" s="23" t="n">
        <v>178.92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0.02235556</v>
      </c>
      <c r="C36" s="54">
        <f>(D36/B36)</f>
        <v/>
      </c>
      <c r="D36" s="23" t="n">
        <v>37.7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0.05097366</v>
      </c>
      <c r="C40" s="54">
        <f>(D40/B40)</f>
        <v/>
      </c>
      <c r="D40" s="23" t="n">
        <v>93.15000000000001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1.800569168498041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11.91932191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0.57491199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10.47379733355478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0.02547414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36.07702896425519</v>
      </c>
      <c r="M3" t="inlineStr">
        <is>
          <t>Objectif :</t>
        </is>
      </c>
      <c r="N3" s="24">
        <f>(INDEX(N5:N22,MATCH(MAX(O19:O21,O6:O7),O5:O22,0))/0.9)</f>
        <v/>
      </c>
      <c r="O3" s="54">
        <f>(MAX(O19:O21,O6:O7)*0.85)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2.47183191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0.01555425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F17" t="inlineStr">
        <is>
          <t>Moy</t>
        </is>
      </c>
      <c r="G17" s="53">
        <f>(D18/B18)</f>
        <v/>
      </c>
    </row>
    <row r="18">
      <c r="B18" s="24">
        <f>(SUM(B5:B17))</f>
        <v/>
      </c>
      <c r="D18" s="53">
        <f>(SUM(D5:D17))</f>
        <v/>
      </c>
      <c r="M18" t="inlineStr">
        <is>
          <t>DCA4</t>
        </is>
      </c>
      <c r="N18" t="inlineStr">
        <is>
          <t>Qty to Sell</t>
        </is>
      </c>
      <c r="O18" t="inlineStr">
        <is>
          <t>Token Price</t>
        </is>
      </c>
      <c r="P18" t="inlineStr">
        <is>
          <t>Value</t>
        </is>
      </c>
      <c r="R18" s="24">
        <f>(SUM(R5:R17))</f>
        <v/>
      </c>
      <c r="T18" s="53">
        <f>(SUM(T5:T17))</f>
        <v/>
      </c>
    </row>
    <row r="19">
      <c r="M19" t="inlineStr">
        <is>
          <t>Objectif</t>
        </is>
      </c>
      <c r="N19" s="24">
        <f>-B12</f>
        <v/>
      </c>
      <c r="O19" s="53">
        <f>18.6</f>
        <v/>
      </c>
      <c r="P19" s="53">
        <f>-D12</f>
        <v/>
      </c>
      <c r="Q19" t="inlineStr">
        <is>
          <t>Done</t>
        </is>
      </c>
    </row>
    <row r="20">
      <c r="N20" s="24">
        <f>-B14</f>
        <v/>
      </c>
      <c r="O20" s="53">
        <f>C14</f>
        <v/>
      </c>
      <c r="P20" s="53">
        <f>-D14</f>
        <v/>
      </c>
      <c r="Q20" t="inlineStr">
        <is>
          <t>Done</t>
        </is>
      </c>
    </row>
    <row r="21">
      <c r="N21" s="24">
        <f>-B16</f>
        <v/>
      </c>
      <c r="O21" s="53">
        <f>C16</f>
        <v/>
      </c>
      <c r="P21" s="53">
        <f>-D16</f>
        <v/>
      </c>
      <c r="Q21" t="inlineStr">
        <is>
          <t>Done</t>
        </is>
      </c>
    </row>
    <row r="22">
      <c r="N22" s="24">
        <f>($B$10)/5</f>
        <v/>
      </c>
      <c r="O22" s="53">
        <f>($C$10*Params!K11)</f>
        <v/>
      </c>
      <c r="P22" s="53">
        <f>(O22*N22)</f>
        <v/>
      </c>
    </row>
    <row r="23"/>
    <row r="24">
      <c r="P24" s="53">
        <f>(SUM(P19:P22))</f>
        <v/>
      </c>
    </row>
  </sheetData>
  <conditionalFormatting sqref="C5 C9:C11 G17 O8:O9 O22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0.003320045461690685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240.0908695473433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0.00219214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0.54766812</v>
      </c>
      <c r="C11" s="53">
        <f>(D11/B11)</f>
        <v/>
      </c>
      <c r="D11" s="53" t="n">
        <v>155.97</v>
      </c>
      <c r="E11" t="inlineStr">
        <is>
          <t>DCA1</t>
        </is>
      </c>
      <c r="P11" s="53">
        <f>(SUM(P6:P9))</f>
        <v/>
      </c>
    </row>
    <row r="12">
      <c r="B12" s="64" t="n">
        <v>0.13144241</v>
      </c>
      <c r="C12" s="53">
        <f>(D12/B12)</f>
        <v/>
      </c>
      <c r="D12" s="53" t="n">
        <v>37.7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0.1017765480061441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0.2728962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7.213413387462945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6.79838382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0.07084205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($B$14-$B$11)/5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63.73843485755309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0.00293849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5.39807266521762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0.00222754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2.41752554160912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0.01736832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43850.6783938116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0.00034873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0.00663617</v>
      </c>
      <c r="C23" s="53">
        <f>(D23/B23)</f>
        <v/>
      </c>
      <c r="D23" s="53" t="n">
        <v>156.27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0.0014986</v>
      </c>
      <c r="C24" s="53">
        <f>(D24/B24)</f>
        <v/>
      </c>
      <c r="D24" s="53" t="n">
        <v>37.7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0.00166691</v>
      </c>
      <c r="C34" s="53">
        <f>(D34/B34)</f>
        <v/>
      </c>
      <c r="D34" s="53" t="n">
        <v>43.85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16.27569802092152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0.00229614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77.94294959283503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0.00110121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1.123191958848943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0.05566265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D39" sqref="D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0.0002029892395699941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4843.98408234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0.9152651531805726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0.31686357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40.75515639</v>
      </c>
      <c r="C7" s="53">
        <f>(D7/B7)</f>
        <v/>
      </c>
      <c r="D7" s="53" t="n">
        <v>37.7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0.8496886060706758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0.32990018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2.494070210786208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21.5830171</v>
      </c>
      <c r="C6" s="53">
        <f>(D6/B6)</f>
        <v/>
      </c>
      <c r="D6" s="53" t="n">
        <v>37.7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0.09986444999999999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1.0247552215909e-05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256.89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74.043344483493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5.96998577</v>
      </c>
      <c r="C17" s="53">
        <f>(D17/B17)</f>
        <v/>
      </c>
      <c r="D17" s="53" t="n">
        <v>117.24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0.06178956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1.8415825</v>
      </c>
      <c r="C19" s="53">
        <f>(D19/B19)</f>
        <v/>
      </c>
      <c r="D19" s="53" t="n">
        <v>37.7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0.1079101998236941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0.24113172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6.569085152235675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0.00255419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0.6641615858260086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0.7840492999999999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0.1705099519063633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0.8496458918110528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0.004379542678588253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0.6642771024678075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0.006491041283930131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(-328/3)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0.6036245154656354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0.71237932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110.67705888</v>
      </c>
      <c r="C7" s="53">
        <f>(D7/B7)</f>
        <v/>
      </c>
      <c r="D7" s="53" t="n">
        <v>37.7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0.2015664869949217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0.56060231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2023-12-10T20:27:37Z</dcterms:modified>
  <cp:lastModifiedBy>Tiko</cp:lastModifiedBy>
</cp:coreProperties>
</file>