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K2"/>
  <c r="H2"/>
  <c r="C50" l="1"/>
  <c r="C26" i="2" l="1"/>
  <c r="C15" i="1" l="1"/>
  <c r="C4"/>
  <c r="C39"/>
  <c r="C29"/>
  <c r="Q2" l="1"/>
  <c r="C47" l="1"/>
  <c r="C44" l="1"/>
  <c r="C45" l="1"/>
  <c r="C48"/>
  <c r="C26"/>
  <c r="C18"/>
  <c r="C46" l="1"/>
  <c r="C31" l="1"/>
  <c r="C36" l="1"/>
  <c r="C25"/>
  <c r="C22"/>
  <c r="C40" l="1"/>
  <c r="C33" l="1"/>
  <c r="C34" l="1"/>
  <c r="C30" l="1"/>
  <c r="C23" l="1"/>
  <c r="C20"/>
  <c r="C19"/>
  <c r="C49" l="1"/>
  <c r="C21" l="1"/>
  <c r="C24" l="1"/>
  <c r="C27" l="1"/>
  <c r="C38"/>
  <c r="C32"/>
  <c r="C28"/>
  <c r="C12" l="1"/>
  <c r="C13" l="1"/>
  <c r="C42" l="1"/>
  <c r="C43" l="1"/>
  <c r="C35" l="1"/>
  <c r="C16" l="1"/>
  <c r="C37" l="1"/>
  <c r="C14"/>
  <c r="C17" l="1"/>
  <c r="C41" l="1"/>
  <c r="C7" l="1"/>
  <c r="D14" l="1"/>
  <c r="D7"/>
  <c r="E7" s="1"/>
  <c r="D12"/>
  <c r="D48"/>
  <c r="D39"/>
  <c r="D49"/>
  <c r="D27"/>
  <c r="D44"/>
  <c r="D43"/>
  <c r="D17"/>
  <c r="D38"/>
  <c r="D26"/>
  <c r="D40"/>
  <c r="D23"/>
  <c r="D20"/>
  <c r="D42"/>
  <c r="D34"/>
  <c r="N9"/>
  <c r="D45"/>
  <c r="D24"/>
  <c r="D13"/>
  <c r="D28"/>
  <c r="D22"/>
  <c r="D21"/>
  <c r="D47"/>
  <c r="D33"/>
  <c r="D50"/>
  <c r="D15"/>
  <c r="D25"/>
  <c r="N8"/>
  <c r="D30"/>
  <c r="M8"/>
  <c r="D36"/>
  <c r="D19"/>
  <c r="D31"/>
  <c r="Q3"/>
  <c r="D35"/>
  <c r="D46"/>
  <c r="D29"/>
  <c r="D32"/>
  <c r="M9"/>
  <c r="D18"/>
  <c r="D37"/>
  <c r="D16"/>
  <c r="D41"/>
  <c r="N10" l="1"/>
  <c r="M10"/>
  <c r="N11" l="1"/>
  <c r="M11"/>
  <c r="M12" l="1"/>
  <c r="N12"/>
  <c r="M13" l="1"/>
  <c r="N13"/>
  <c r="N14" l="1"/>
  <c r="M14"/>
  <c r="M15" l="1"/>
  <c r="N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<sst xmlns="http://schemas.openxmlformats.org/spreadsheetml/2006/main" count="100" uniqueCount="62">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</sst>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1095.4354482501119</c:v>
                </c:pt>
                <c:pt idx="1">
                  <c:v>1102.0315638091545</c:v>
                </c:pt>
                <c:pt idx="2">
                  <c:v>215.81271796016858</c:v>
                </c:pt>
                <c:pt idx="3">
                  <c:v>1008.8878670438346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1095.4354482501119</v>
          </cell>
        </row>
      </sheetData>
      <sheetData sheetId="1">
        <row r="4">
          <cell r="J4">
            <v>1102.0315638091545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2.0720314295138582</v>
          </cell>
        </row>
      </sheetData>
      <sheetData sheetId="4">
        <row r="46">
          <cell r="M46">
            <v>100.02</v>
          </cell>
          <cell r="O46">
            <v>1.3470085338124171</v>
          </cell>
        </row>
      </sheetData>
      <sheetData sheetId="5">
        <row r="4">
          <cell r="C4">
            <v>-23.666666666666668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43.594135372466766</v>
          </cell>
        </row>
      </sheetData>
      <sheetData sheetId="8">
        <row r="4">
          <cell r="J4">
            <v>8.9520913577247718</v>
          </cell>
        </row>
      </sheetData>
      <sheetData sheetId="9">
        <row r="4">
          <cell r="J4">
            <v>17.810188888302587</v>
          </cell>
        </row>
      </sheetData>
      <sheetData sheetId="10">
        <row r="4">
          <cell r="J4">
            <v>11.516751840176592</v>
          </cell>
        </row>
      </sheetData>
      <sheetData sheetId="11">
        <row r="4">
          <cell r="J4">
            <v>57.956406153328111</v>
          </cell>
        </row>
      </sheetData>
      <sheetData sheetId="12">
        <row r="4">
          <cell r="J4">
            <v>1.9852638665502127</v>
          </cell>
        </row>
      </sheetData>
      <sheetData sheetId="13">
        <row r="4">
          <cell r="J4">
            <v>170.62239290010362</v>
          </cell>
        </row>
      </sheetData>
      <sheetData sheetId="14">
        <row r="4">
          <cell r="J4">
            <v>4.8424035832714667</v>
          </cell>
        </row>
      </sheetData>
      <sheetData sheetId="15">
        <row r="4">
          <cell r="J4">
            <v>39.705766668266484</v>
          </cell>
        </row>
      </sheetData>
      <sheetData sheetId="16">
        <row r="4">
          <cell r="J4">
            <v>5.4525010249464678</v>
          </cell>
        </row>
      </sheetData>
      <sheetData sheetId="17">
        <row r="4">
          <cell r="J4">
            <v>10.11221609777172</v>
          </cell>
        </row>
      </sheetData>
      <sheetData sheetId="18">
        <row r="4">
          <cell r="J4">
            <v>12.105879237549072</v>
          </cell>
        </row>
      </sheetData>
      <sheetData sheetId="19">
        <row r="4">
          <cell r="J4">
            <v>8.4063522540535871</v>
          </cell>
        </row>
      </sheetData>
      <sheetData sheetId="20">
        <row r="4">
          <cell r="J4">
            <v>12.34928361559294</v>
          </cell>
        </row>
      </sheetData>
      <sheetData sheetId="21">
        <row r="4">
          <cell r="J4">
            <v>2.8424670156078826</v>
          </cell>
        </row>
      </sheetData>
      <sheetData sheetId="22">
        <row r="4">
          <cell r="J4">
            <v>28.871104242094834</v>
          </cell>
        </row>
      </sheetData>
      <sheetData sheetId="23">
        <row r="4">
          <cell r="J4">
            <v>45.68365163970708</v>
          </cell>
        </row>
      </sheetData>
      <sheetData sheetId="24">
        <row r="4">
          <cell r="J4">
            <v>35.435194902069448</v>
          </cell>
        </row>
      </sheetData>
      <sheetData sheetId="25">
        <row r="4">
          <cell r="J4">
            <v>40.243274000643673</v>
          </cell>
        </row>
      </sheetData>
      <sheetData sheetId="26">
        <row r="4">
          <cell r="J4">
            <v>3.972210061214819</v>
          </cell>
        </row>
      </sheetData>
      <sheetData sheetId="27">
        <row r="4">
          <cell r="J4">
            <v>215.81271796016858</v>
          </cell>
        </row>
      </sheetData>
      <sheetData sheetId="28">
        <row r="4">
          <cell r="J4">
            <v>1.0110128661152789</v>
          </cell>
        </row>
      </sheetData>
      <sheetData sheetId="29">
        <row r="4">
          <cell r="J4">
            <v>10.507926183400489</v>
          </cell>
        </row>
      </sheetData>
      <sheetData sheetId="30">
        <row r="4">
          <cell r="J4">
            <v>20.540882873594498</v>
          </cell>
        </row>
      </sheetData>
      <sheetData sheetId="31">
        <row r="4">
          <cell r="J4">
            <v>3.6952011253753958</v>
          </cell>
        </row>
      </sheetData>
      <sheetData sheetId="32">
        <row r="4">
          <cell r="J4">
            <v>2.4013538852995993</v>
          </cell>
        </row>
      </sheetData>
      <sheetData sheetId="33">
        <row r="4">
          <cell r="J4">
            <v>2.4052181160781201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T3" sqref="T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188.17</v>
      </c>
      <c r="P2" t="s">
        <v>8</v>
      </c>
      <c r="Q2" s="10">
        <f>N2+K2+H2</f>
        <v>227.88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6.6110938680470827E-2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3446.9333600207337</v>
      </c>
      <c r="D7" s="20">
        <f>(C7*[1]Feuil1!$K$2-C4)/C4</f>
        <v>0.28534403561318461</v>
      </c>
      <c r="E7" s="31">
        <f>C7-C7/(1+D7)</f>
        <v>765.21292991320706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1095.4354482501119</v>
      </c>
    </row>
    <row r="9" spans="2:20">
      <c r="M9" s="17" t="str">
        <f>IF(C13&gt;C7*[2]Params!F8,B13,"Others")</f>
        <v>BTC</v>
      </c>
      <c r="N9" s="18">
        <f>IF(C13&gt;C7*0.1,C13,C7)</f>
        <v>1102.0315638091545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215.81271796016858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1008.8878670438346</v>
      </c>
    </row>
    <row r="12" spans="2:20">
      <c r="B12" s="7" t="s">
        <v>19</v>
      </c>
      <c r="C12" s="1">
        <f>[2]ETH!J4</f>
        <v>1095.4354482501119</v>
      </c>
      <c r="D12" s="20">
        <f>C12/$C$7</f>
        <v>0.31780000766928745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1102.0315638091545</v>
      </c>
      <c r="D13" s="20">
        <f t="shared" ref="D13:D50" si="0">C13/$C$7</f>
        <v>0.31971362620208171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215.81271796016858</v>
      </c>
      <c r="D14" s="20">
        <f t="shared" si="0"/>
        <v>6.2610063908769747E-2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188.17</v>
      </c>
      <c r="D15" s="20">
        <f t="shared" si="0"/>
        <v>5.4590553499667342E-2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170.62239290010362</v>
      </c>
      <c r="D16" s="20">
        <f t="shared" si="0"/>
        <v>4.9499765466622568E-2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100.02</v>
      </c>
      <c r="D17" s="20">
        <f t="shared" si="0"/>
        <v>2.901709709856368E-2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2.0061310381580471E-2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57.956406153328111</v>
      </c>
      <c r="D19" s="20">
        <f>C19/$C$7</f>
        <v>1.6813903867575641E-2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45.68365163970708</v>
      </c>
      <c r="D20" s="20">
        <f t="shared" si="0"/>
        <v>1.3253418870689246E-2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43.594135372466766</v>
      </c>
      <c r="D21" s="20">
        <f t="shared" si="0"/>
        <v>1.2647223145678843E-2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35.435194902069448</v>
      </c>
      <c r="D22" s="20">
        <f t="shared" si="0"/>
        <v>1.0280208870024775E-2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40.243274000643673</v>
      </c>
      <c r="D23" s="20">
        <f t="shared" si="0"/>
        <v>1.1675094873433121E-2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39.705766668266484</v>
      </c>
      <c r="D24" s="20">
        <f t="shared" si="0"/>
        <v>1.151915703645273E-2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28.871104242094834</v>
      </c>
      <c r="D25" s="20">
        <f t="shared" si="0"/>
        <v>8.3758811751211727E-3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23.666666666666668</v>
      </c>
      <c r="D26" s="20">
        <f t="shared" si="0"/>
        <v>6.8660064453709979E-3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20.540882873594498</v>
      </c>
      <c r="D27" s="20">
        <f t="shared" si="0"/>
        <v>5.9591760931145309E-3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17.810188888302587</v>
      </c>
      <c r="D28" s="20">
        <f t="shared" si="0"/>
        <v>5.1669664098743864E-3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39.519999999999996</v>
      </c>
      <c r="D29" s="20">
        <f t="shared" si="0"/>
        <v>1.1465263720608245E-2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12.105879237549072</v>
      </c>
      <c r="D30" s="20">
        <f t="shared" si="0"/>
        <v>3.5120723185307688E-3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12.34928361559294</v>
      </c>
      <c r="D31" s="20">
        <f t="shared" si="0"/>
        <v>3.5826870802975596E-3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11.516751840176592</v>
      </c>
      <c r="D32" s="20">
        <f t="shared" si="0"/>
        <v>3.341158832298202E-3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10.507926183400489</v>
      </c>
      <c r="D33" s="20">
        <f t="shared" si="0"/>
        <v>3.0484854465933982E-3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10.11221609777172</v>
      </c>
      <c r="D34" s="20">
        <f t="shared" si="0"/>
        <v>2.9336848269416191E-3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8.4063522540535871</v>
      </c>
      <c r="D35" s="20">
        <f t="shared" si="0"/>
        <v>2.4387916376784904E-3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8.9520913577247718</v>
      </c>
      <c r="D36" s="20">
        <f t="shared" si="0"/>
        <v>2.5971176180995051E-3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3.6952011253753958</v>
      </c>
      <c r="D37" s="20">
        <f t="shared" si="0"/>
        <v>1.0720256933987168E-3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5.4525010249464678</v>
      </c>
      <c r="D38" s="20">
        <f t="shared" si="0"/>
        <v>1.5818411484792008E-3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1.3925421523005969E-3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4.8424035832714667</v>
      </c>
      <c r="D40" s="20">
        <f t="shared" si="0"/>
        <v>1.4048439808660353E-3</v>
      </c>
    </row>
    <row r="41" spans="2:14">
      <c r="B41" s="7" t="s">
        <v>28</v>
      </c>
      <c r="C41" s="1">
        <f>[2]ATLAS!O46</f>
        <v>1.3470085338124171</v>
      </c>
      <c r="D41" s="20">
        <f t="shared" si="0"/>
        <v>3.9078461725883636E-4</v>
      </c>
    </row>
    <row r="42" spans="2:14">
      <c r="B42" s="22" t="s">
        <v>56</v>
      </c>
      <c r="C42" s="9">
        <f>[2]SHIB!$J$4</f>
        <v>3.972210061214819</v>
      </c>
      <c r="D42" s="20">
        <f t="shared" si="0"/>
        <v>1.1523895725071185E-3</v>
      </c>
    </row>
    <row r="43" spans="2:14">
      <c r="B43" s="22" t="s">
        <v>23</v>
      </c>
      <c r="C43" s="9">
        <f>[2]LUNA!J4</f>
        <v>2.8424670156078826</v>
      </c>
      <c r="D43" s="20">
        <f t="shared" si="0"/>
        <v>8.246364866162614E-4</v>
      </c>
    </row>
    <row r="44" spans="2:14">
      <c r="B44" s="22" t="s">
        <v>50</v>
      </c>
      <c r="C44" s="9">
        <f>[2]KAVA!$J$4</f>
        <v>2.4013538852995993</v>
      </c>
      <c r="D44" s="20">
        <f t="shared" si="0"/>
        <v>6.9666385580635496E-4</v>
      </c>
    </row>
    <row r="45" spans="2:14">
      <c r="B45" s="22" t="s">
        <v>40</v>
      </c>
      <c r="C45" s="9">
        <f>[2]SHPING!$J$4</f>
        <v>2.4052181160781201</v>
      </c>
      <c r="D45" s="20">
        <f t="shared" si="0"/>
        <v>6.9778491919079413E-4</v>
      </c>
    </row>
    <row r="46" spans="2:14">
      <c r="B46" s="7" t="s">
        <v>25</v>
      </c>
      <c r="C46" s="1">
        <f>[2]POLIS!J4</f>
        <v>2.0720314295138582</v>
      </c>
      <c r="D46" s="20">
        <f t="shared" si="0"/>
        <v>6.0112314718535631E-4</v>
      </c>
    </row>
    <row r="47" spans="2:14">
      <c r="B47" s="22" t="s">
        <v>36</v>
      </c>
      <c r="C47" s="9">
        <f>[2]AMP!$J$4</f>
        <v>1.9852638665502127</v>
      </c>
      <c r="D47" s="20">
        <f t="shared" si="0"/>
        <v>5.7595075366884119E-4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4.922617941153912E-4</v>
      </c>
    </row>
    <row r="49" spans="2:4">
      <c r="B49" s="22" t="s">
        <v>43</v>
      </c>
      <c r="C49" s="9">
        <f>[2]TRX!$J$4</f>
        <v>1.0110128661152789</v>
      </c>
      <c r="D49" s="20">
        <f t="shared" si="0"/>
        <v>2.933079234549511E-4</v>
      </c>
    </row>
    <row r="50" spans="2:4">
      <c r="B50" s="7" t="s">
        <v>5</v>
      </c>
      <c r="C50" s="1">
        <f>H$2</f>
        <v>0.19</v>
      </c>
      <c r="D50" s="20">
        <f t="shared" si="0"/>
        <v>5.5121460195231954E-5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2023-11-12T14:38:15Z</dcterms:modified>
</cp:coreProperties>
</file>