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E7" i="1"/>
  <c r="N2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<sst xmlns="http://schemas.openxmlformats.org/spreadsheetml/2006/main" count="112" uniqueCount="68">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</sst>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1614.9282766928011</c:v>
                </c:pt>
                <c:pt idx="1">
                  <c:v>1223.4904260875562</c:v>
                </c:pt>
                <c:pt idx="2">
                  <c:v>444.44632732471462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1109.5716806561629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1614.9282766928011</v>
          </cell>
        </row>
      </sheetData>
      <sheetData sheetId="1">
        <row r="4">
          <cell r="J4">
            <v>1223.4904260875562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2.0880269020949385</v>
          </cell>
        </row>
      </sheetData>
      <sheetData sheetId="4">
        <row r="47">
          <cell r="M47">
            <v>128.25</v>
          </cell>
          <cell r="O47">
            <v>0.45557365921769133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2.65776887343254</v>
          </cell>
        </row>
      </sheetData>
      <sheetData sheetId="7">
        <row r="4">
          <cell r="J4">
            <v>43.389392659695368</v>
          </cell>
        </row>
      </sheetData>
      <sheetData sheetId="8">
        <row r="4">
          <cell r="J4">
            <v>11.296174397597294</v>
          </cell>
        </row>
      </sheetData>
      <sheetData sheetId="9">
        <row r="4">
          <cell r="J4">
            <v>23.499822390064434</v>
          </cell>
        </row>
      </sheetData>
      <sheetData sheetId="10">
        <row r="4">
          <cell r="J4">
            <v>12.021282782074723</v>
          </cell>
        </row>
      </sheetData>
      <sheetData sheetId="11">
        <row r="4">
          <cell r="J4">
            <v>55.386613182661179</v>
          </cell>
        </row>
      </sheetData>
      <sheetData sheetId="12">
        <row r="4">
          <cell r="J4">
            <v>3.4242416074796331</v>
          </cell>
        </row>
      </sheetData>
      <sheetData sheetId="13">
        <row r="4">
          <cell r="J4">
            <v>240.82262979670216</v>
          </cell>
        </row>
      </sheetData>
      <sheetData sheetId="14">
        <row r="4">
          <cell r="J4">
            <v>5.0110665745776473</v>
          </cell>
        </row>
      </sheetData>
      <sheetData sheetId="15">
        <row r="4">
          <cell r="J4">
            <v>47.159958733996156</v>
          </cell>
        </row>
      </sheetData>
      <sheetData sheetId="16">
        <row r="4">
          <cell r="J4">
            <v>5.6990086654018492</v>
          </cell>
        </row>
      </sheetData>
      <sheetData sheetId="17">
        <row r="4">
          <cell r="J4">
            <v>4.5006932860992688</v>
          </cell>
        </row>
      </sheetData>
      <sheetData sheetId="18">
        <row r="4">
          <cell r="J4">
            <v>13.793011478719508</v>
          </cell>
        </row>
      </sheetData>
      <sheetData sheetId="19">
        <row r="4">
          <cell r="J4">
            <v>2.1146204098121979</v>
          </cell>
        </row>
      </sheetData>
      <sheetData sheetId="20">
        <row r="4">
          <cell r="J4">
            <v>16.970890297433744</v>
          </cell>
        </row>
      </sheetData>
      <sheetData sheetId="21">
        <row r="4">
          <cell r="J4">
            <v>12.458662842898985</v>
          </cell>
        </row>
      </sheetData>
      <sheetData sheetId="22">
        <row r="4">
          <cell r="J4">
            <v>11.579232101864569</v>
          </cell>
        </row>
      </sheetData>
      <sheetData sheetId="23">
        <row r="4">
          <cell r="J4">
            <v>4.9823272245644956</v>
          </cell>
        </row>
      </sheetData>
      <sheetData sheetId="24">
        <row r="4">
          <cell r="J4">
            <v>44.320021410500125</v>
          </cell>
        </row>
      </sheetData>
      <sheetData sheetId="25">
        <row r="4">
          <cell r="J4">
            <v>52.958540984649659</v>
          </cell>
        </row>
      </sheetData>
      <sheetData sheetId="26">
        <row r="4">
          <cell r="J4">
            <v>1.5190298010483865</v>
          </cell>
        </row>
      </sheetData>
      <sheetData sheetId="27">
        <row r="4">
          <cell r="J4">
            <v>42.122947381883392</v>
          </cell>
        </row>
      </sheetData>
      <sheetData sheetId="28">
        <row r="4">
          <cell r="J4">
            <v>51.759848778230683</v>
          </cell>
        </row>
      </sheetData>
      <sheetData sheetId="29">
        <row r="4">
          <cell r="J4">
            <v>2.5214528840978621</v>
          </cell>
        </row>
      </sheetData>
      <sheetData sheetId="30">
        <row r="4">
          <cell r="J4">
            <v>14.288990295583165</v>
          </cell>
        </row>
      </sheetData>
      <sheetData sheetId="31">
        <row r="4">
          <cell r="J4">
            <v>2.4697307949319773</v>
          </cell>
        </row>
      </sheetData>
      <sheetData sheetId="32">
        <row r="4">
          <cell r="J4">
            <v>444.44632732471462</v>
          </cell>
        </row>
      </sheetData>
      <sheetData sheetId="33">
        <row r="4">
          <cell r="J4">
            <v>1.1507372575493104</v>
          </cell>
        </row>
      </sheetData>
      <sheetData sheetId="34">
        <row r="4">
          <cell r="J4">
            <v>17.363894828646551</v>
          </cell>
        </row>
      </sheetData>
      <sheetData sheetId="35">
        <row r="4">
          <cell r="J4">
            <v>16.206093730949068</v>
          </cell>
        </row>
      </sheetData>
      <sheetData sheetId="36">
        <row r="4">
          <cell r="J4">
            <v>24.603264723547245</v>
          </cell>
        </row>
      </sheetData>
      <sheetData sheetId="37">
        <row r="4">
          <cell r="J4">
            <v>18.919463251490928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E13" sqref="E1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0.13995646935481362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5047.9267107612359</v>
      </c>
      <c r="D7" s="20">
        <f>(C7*[1]Feuil1!$K$2-C4)/C4</f>
        <v>0.71209768089276071</v>
      </c>
      <c r="E7" s="31">
        <f>C7-C7/(1+D7)</f>
        <v>2099.5396139870427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1614.9282766928011</v>
      </c>
    </row>
    <row r="9" spans="2:20">
      <c r="M9" s="17" t="str">
        <f>IF(C13&gt;C7*Params!F8,B13,"Others")</f>
        <v>BTC</v>
      </c>
      <c r="N9" s="18">
        <f>IF(C13&gt;C7*0.1,C13,C7)</f>
        <v>1223.4904260875562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444.44632732471462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1614.9282766928011</v>
      </c>
      <c r="D12" s="20">
        <f>C12/$C$7</f>
        <v>0.31991912110175369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1223.4904260875562</v>
      </c>
      <c r="D13" s="20">
        <f t="shared" ref="D13:D51" si="0">C13/$C$7</f>
        <v>0.24237483945226529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1109.5716806561629</v>
      </c>
      <c r="Q13" s="23"/>
    </row>
    <row r="14" spans="2:20">
      <c r="B14" s="7" t="s">
        <v>24</v>
      </c>
      <c r="C14" s="1">
        <f>[2]SOL!J4</f>
        <v>444.44632732471462</v>
      </c>
      <c r="D14" s="20">
        <f t="shared" si="0"/>
        <v>8.8045320938839738E-2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7.7029644501586322E-2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5.282366707732742E-2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240.82262979670216</v>
      </c>
      <c r="D17" s="20">
        <f t="shared" si="0"/>
        <v>4.7707235781239324E-2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2.5406470289395244E-2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1.3801045589301121E-2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55.386613182661179</v>
      </c>
      <c r="D20" s="20">
        <f t="shared" si="0"/>
        <v>1.0972150816807082E-2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52.958540984649659</v>
      </c>
      <c r="D21" s="20">
        <f t="shared" si="0"/>
        <v>1.0491146963713231E-2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51.759848778230683</v>
      </c>
      <c r="D22" s="20">
        <f t="shared" si="0"/>
        <v>1.0253684679670243E-2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1.0103157775899863E-2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47.159958733996156</v>
      </c>
      <c r="D24" s="20">
        <f t="shared" si="0"/>
        <v>9.3424412508723523E-3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44.320021410500125</v>
      </c>
      <c r="D25" s="20">
        <f t="shared" si="0"/>
        <v>8.7798464498341725E-3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8.5797600642004528E-3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43.389392659695368</v>
      </c>
      <c r="D27" s="20">
        <f t="shared" si="0"/>
        <v>8.5954878400269358E-3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42.122947381883392</v>
      </c>
      <c r="D28" s="20">
        <f t="shared" si="0"/>
        <v>8.3446035957861955E-3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24.603264723547245</v>
      </c>
      <c r="D29" s="20">
        <f t="shared" si="0"/>
        <v>4.8739346138084146E-3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23.499822390064434</v>
      </c>
      <c r="D30" s="20">
        <f t="shared" si="0"/>
        <v>4.6553414374989254E-3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18.919463251490928</v>
      </c>
      <c r="D31" s="20">
        <f t="shared" si="0"/>
        <v>3.74796710323828E-3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17.363894828646551</v>
      </c>
      <c r="D32" s="20">
        <f t="shared" si="0"/>
        <v>3.4398072364303493E-3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16.970890297433744</v>
      </c>
      <c r="D33" s="20">
        <f t="shared" si="0"/>
        <v>3.3619525935776719E-3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16.206093730949068</v>
      </c>
      <c r="D34" s="20">
        <f t="shared" si="0"/>
        <v>3.2104455273490214E-3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14.288990295583165</v>
      </c>
      <c r="D35" s="20">
        <f t="shared" si="0"/>
        <v>2.8306651649917399E-3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13.793011478719508</v>
      </c>
      <c r="D36" s="20">
        <f t="shared" si="0"/>
        <v>2.7324111994960995E-3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12.458662842898985</v>
      </c>
      <c r="D37" s="20">
        <f t="shared" si="0"/>
        <v>2.468075223108815E-3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12.021282782074723</v>
      </c>
      <c r="D38" s="20">
        <f t="shared" si="0"/>
        <v>2.3814297375688112E-3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11.579232101864569</v>
      </c>
      <c r="D39" s="20">
        <f t="shared" si="0"/>
        <v>2.293858997037301E-3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11.296174397597294</v>
      </c>
      <c r="D40" s="20">
        <f t="shared" si="0"/>
        <v>2.2377849451569814E-3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1.5511318702999201E-3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5.6990086654018492</v>
      </c>
      <c r="D42" s="20">
        <f t="shared" si="0"/>
        <v>1.1289800727995176E-3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5.0110665745776473</v>
      </c>
      <c r="D43" s="20">
        <f t="shared" si="0"/>
        <v>9.9269796526462849E-4</v>
      </c>
    </row>
    <row r="44" spans="2:14">
      <c r="B44" s="22" t="s">
        <v>23</v>
      </c>
      <c r="C44" s="9">
        <f>[2]LUNA!J4</f>
        <v>4.9823272245644956</v>
      </c>
      <c r="D44" s="20">
        <f t="shared" si="0"/>
        <v>9.8700466746934053E-4</v>
      </c>
    </row>
    <row r="45" spans="2:14">
      <c r="B45" s="22" t="s">
        <v>36</v>
      </c>
      <c r="C45" s="9">
        <f>[2]GRT!$J$4</f>
        <v>4.5006932860992688</v>
      </c>
      <c r="D45" s="20">
        <f t="shared" si="0"/>
        <v>8.9159243863517915E-4</v>
      </c>
    </row>
    <row r="46" spans="2:14">
      <c r="B46" s="22" t="s">
        <v>35</v>
      </c>
      <c r="C46" s="9">
        <f>[2]AMP!$J$4</f>
        <v>3.4242416074796331</v>
      </c>
      <c r="D46" s="20">
        <f t="shared" si="0"/>
        <v>6.7834614163073928E-4</v>
      </c>
    </row>
    <row r="47" spans="2:14">
      <c r="B47" s="22" t="s">
        <v>63</v>
      </c>
      <c r="C47" s="10">
        <f>[2]ACE!$J$4</f>
        <v>2.65776887343254</v>
      </c>
      <c r="D47" s="20">
        <f t="shared" si="0"/>
        <v>5.2650702470910949E-4</v>
      </c>
    </row>
    <row r="48" spans="2:14">
      <c r="B48" s="22" t="s">
        <v>61</v>
      </c>
      <c r="C48" s="10">
        <f>[2]SEI!$J$4</f>
        <v>2.5214528840978621</v>
      </c>
      <c r="D48" s="20">
        <f t="shared" si="0"/>
        <v>4.9950267279487155E-4</v>
      </c>
    </row>
    <row r="49" spans="2:4">
      <c r="B49" s="22" t="s">
        <v>39</v>
      </c>
      <c r="C49" s="9">
        <f>[2]SHPING!$J$4</f>
        <v>2.4697307949319773</v>
      </c>
      <c r="D49" s="20">
        <f t="shared" si="0"/>
        <v>4.8925646833718347E-4</v>
      </c>
    </row>
    <row r="50" spans="2:4">
      <c r="B50" s="22" t="s">
        <v>49</v>
      </c>
      <c r="C50" s="9">
        <f>[2]KAVA!$J$4</f>
        <v>2.1146204098121979</v>
      </c>
      <c r="D50" s="20">
        <f t="shared" si="0"/>
        <v>4.1890869875432671E-4</v>
      </c>
    </row>
    <row r="51" spans="2:4">
      <c r="B51" s="7" t="s">
        <v>25</v>
      </c>
      <c r="C51" s="1">
        <f>[2]POLIS!J4</f>
        <v>2.0880269020949385</v>
      </c>
      <c r="D51" s="20">
        <f t="shared" si="0"/>
        <v>4.136404947487957E-4</v>
      </c>
    </row>
    <row r="52" spans="2:4">
      <c r="B52" s="22" t="s">
        <v>62</v>
      </c>
      <c r="C52" s="10">
        <f>[2]MEME!$J$4</f>
        <v>1.5190298010483865</v>
      </c>
      <c r="D52" s="20">
        <f>C52/$C$7</f>
        <v>3.0092152443697312E-4</v>
      </c>
    </row>
    <row r="53" spans="2:4">
      <c r="B53" s="22" t="s">
        <v>42</v>
      </c>
      <c r="C53" s="9">
        <f>[2]TRX!$J$4</f>
        <v>1.1507372575493104</v>
      </c>
      <c r="D53" s="20">
        <f>C53/$C$7</f>
        <v>2.2796235434562745E-4</v>
      </c>
    </row>
    <row r="54" spans="2:4">
      <c r="B54" s="7" t="s">
        <v>27</v>
      </c>
      <c r="C54" s="1">
        <f>[2]ATLAS!O47</f>
        <v>0.45557365921769133</v>
      </c>
      <c r="D54" s="20">
        <f>C54/$C$7</f>
        <v>9.0249657992556325E-5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2024-02-09T10:28:26Z</dcterms:modified>
</cp:coreProperties>
</file>