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48" l="1"/>
  <c r="C26" l="1"/>
  <c r="C41"/>
  <c r="C19"/>
  <c r="C31"/>
  <c r="C35"/>
  <c r="C15"/>
  <c r="C18"/>
  <c r="C32"/>
  <c r="C27"/>
  <c r="C21"/>
  <c r="C33" l="1"/>
  <c r="C50"/>
  <c r="C22"/>
  <c r="C24"/>
  <c r="C37"/>
  <c r="C42"/>
  <c r="C12"/>
  <c r="C47"/>
  <c r="C23"/>
  <c r="C14" l="1"/>
  <c r="C34"/>
  <c r="C39"/>
  <c r="C36"/>
  <c r="C20" l="1"/>
  <c r="C13" l="1"/>
  <c r="C7" l="1"/>
  <c r="M9" s="1"/>
  <c r="N9" l="1"/>
  <c r="N10"/>
  <c r="M10"/>
  <c r="D13"/>
  <c r="D43"/>
  <c r="D30"/>
  <c r="D36"/>
  <c r="D38"/>
  <c r="D50"/>
  <c r="D42"/>
  <c r="D15"/>
  <c r="D48"/>
  <c r="D29"/>
  <c r="D27"/>
  <c r="D45"/>
  <c r="D17"/>
  <c r="D46"/>
  <c r="D25"/>
  <c r="D23"/>
  <c r="D32"/>
  <c r="D40"/>
  <c r="D12"/>
  <c r="D34"/>
  <c r="D28"/>
  <c r="D22"/>
  <c r="D35"/>
  <c r="D7"/>
  <c r="E7" s="1"/>
  <c r="D41"/>
  <c r="D24"/>
  <c r="D33"/>
  <c r="D37"/>
  <c r="D21"/>
  <c r="D26"/>
  <c r="D39"/>
  <c r="D18"/>
  <c r="D20"/>
  <c r="D31"/>
  <c r="D16"/>
  <c r="D14"/>
  <c r="M8"/>
  <c r="D49"/>
  <c r="D44"/>
  <c r="D47"/>
  <c r="D19"/>
  <c r="N8"/>
  <c r="Q3"/>
  <c r="M11" l="1"/>
  <c r="N11"/>
  <c r="M12" l="1"/>
  <c r="N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<sst xmlns="http://schemas.openxmlformats.org/spreadsheetml/2006/main" count="97" uniqueCount="60">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</sst>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949.34938220297011</c:v>
                </c:pt>
                <c:pt idx="1">
                  <c:v>856.43830619462256</c:v>
                </c:pt>
                <c:pt idx="2">
                  <c:v>192.84872564118817</c:v>
                </c:pt>
                <c:pt idx="3">
                  <c:v>677.13809553120518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949.34938220297011</v>
          </cell>
        </row>
      </sheetData>
      <sheetData sheetId="1">
        <row r="4">
          <cell r="J4">
            <v>856.43830619462256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0.75455241569201781</v>
          </cell>
        </row>
      </sheetData>
      <sheetData sheetId="4">
        <row r="46">
          <cell r="M46">
            <v>79.390000000000015</v>
          </cell>
          <cell r="O46">
            <v>1.0469905285424925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29.891077096099593</v>
          </cell>
        </row>
      </sheetData>
      <sheetData sheetId="8">
        <row r="4">
          <cell r="J4">
            <v>7.1475837028520894</v>
          </cell>
        </row>
      </sheetData>
      <sheetData sheetId="9">
        <row r="4">
          <cell r="J4">
            <v>17.404960696610821</v>
          </cell>
        </row>
      </sheetData>
      <sheetData sheetId="10">
        <row r="4">
          <cell r="J4">
            <v>10.172274628867848</v>
          </cell>
        </row>
      </sheetData>
      <sheetData sheetId="11">
        <row r="4">
          <cell r="J4">
            <v>33.988675480863733</v>
          </cell>
        </row>
      </sheetData>
      <sheetData sheetId="12">
        <row r="4">
          <cell r="J4">
            <v>2.347988043259376</v>
          </cell>
        </row>
      </sheetData>
      <sheetData sheetId="13">
        <row r="4">
          <cell r="J4">
            <v>142.23854450898253</v>
          </cell>
        </row>
      </sheetData>
      <sheetData sheetId="14">
        <row r="4">
          <cell r="J4">
            <v>4.6360354020079981</v>
          </cell>
        </row>
      </sheetData>
      <sheetData sheetId="15">
        <row r="4">
          <cell r="J4">
            <v>30.146539026862694</v>
          </cell>
        </row>
      </sheetData>
      <sheetData sheetId="16">
        <row r="4">
          <cell r="J4">
            <v>3.7879416187573209</v>
          </cell>
        </row>
      </sheetData>
      <sheetData sheetId="17">
        <row r="4">
          <cell r="J4">
            <v>6.898000568126184</v>
          </cell>
        </row>
      </sheetData>
      <sheetData sheetId="18">
        <row r="4">
          <cell r="J4">
            <v>8.4546735420767529</v>
          </cell>
        </row>
      </sheetData>
      <sheetData sheetId="19">
        <row r="4">
          <cell r="J4">
            <v>9.3038255058206971</v>
          </cell>
        </row>
      </sheetData>
      <sheetData sheetId="20">
        <row r="4">
          <cell r="J4">
            <v>10.680731234337509</v>
          </cell>
        </row>
      </sheetData>
      <sheetData sheetId="21">
        <row r="4">
          <cell r="J4">
            <v>1.4440406217890711</v>
          </cell>
        </row>
      </sheetData>
      <sheetData sheetId="22">
        <row r="4">
          <cell r="J4">
            <v>26.327418460737164</v>
          </cell>
        </row>
      </sheetData>
      <sheetData sheetId="23">
        <row r="4">
          <cell r="J4">
            <v>33.523885683206196</v>
          </cell>
        </row>
      </sheetData>
      <sheetData sheetId="24">
        <row r="4">
          <cell r="J4">
            <v>25.23667621857199</v>
          </cell>
        </row>
      </sheetData>
      <sheetData sheetId="25">
        <row r="4">
          <cell r="J4">
            <v>27.354155313165908</v>
          </cell>
        </row>
      </sheetData>
      <sheetData sheetId="26">
        <row r="4">
          <cell r="J4">
            <v>4.4262480821012371</v>
          </cell>
        </row>
      </sheetData>
      <sheetData sheetId="27">
        <row r="4">
          <cell r="J4">
            <v>192.84872564118817</v>
          </cell>
        </row>
      </sheetData>
      <sheetData sheetId="28">
        <row r="4">
          <cell r="J4">
            <v>0.71588370826049208</v>
          </cell>
        </row>
      </sheetData>
      <sheetData sheetId="29">
        <row r="4">
          <cell r="J4">
            <v>10.404494604893028</v>
          </cell>
        </row>
      </sheetData>
      <sheetData sheetId="30">
        <row r="4">
          <cell r="J4">
            <v>21.382917190455657</v>
          </cell>
        </row>
      </sheetData>
      <sheetData sheetId="31">
        <row r="4">
          <cell r="J4">
            <v>4.3596459475949398</v>
          </cell>
        </row>
      </sheetData>
      <sheetData sheetId="32">
        <row r="4">
          <cell r="J4">
            <v>2.4128876964734745</v>
          </cell>
        </row>
      </sheetData>
      <sheetData sheetId="33">
        <row r="4">
          <cell r="J4">
            <v>1.4947781028836291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13.11+0.42896</f>
        <v>13.538959999999999</v>
      </c>
      <c r="J2" t="s">
        <v>6</v>
      </c>
      <c r="K2" s="9">
        <v>16.47</v>
      </c>
      <c r="M2" t="s">
        <v>7</v>
      </c>
      <c r="N2" s="9">
        <f>15.33</f>
        <v>15.33</v>
      </c>
      <c r="P2" t="s">
        <v>8</v>
      </c>
      <c r="Q2" s="10">
        <f>N2+K2+H2</f>
        <v>45.33896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1.6790576483147114E-2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2700.2622599353399</v>
      </c>
      <c r="D7" s="20">
        <f>(C7*[1]Feuil1!$K$2-C4)/C4</f>
        <v>2.6415478922790035E-2</v>
      </c>
      <c r="E7" s="31">
        <f>C7-C7/(1+D7)</f>
        <v>69.493029166108954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949.34938220297011</v>
      </c>
    </row>
    <row r="9" spans="2:20">
      <c r="M9" s="17" t="str">
        <f>IF(C13&gt;C7*[2]Params!F8,B13,"Others")</f>
        <v>BTC</v>
      </c>
      <c r="N9" s="18">
        <f>IF(C13&gt;C7*0.1,C13,C7)</f>
        <v>856.43830619462256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192.84872564118817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677.13809553120518</v>
      </c>
    </row>
    <row r="12" spans="2:20">
      <c r="B12" s="7" t="s">
        <v>19</v>
      </c>
      <c r="C12" s="1">
        <f>[2]ETH!J4</f>
        <v>949.34938220297011</v>
      </c>
      <c r="D12" s="20">
        <f>C12/$C$7</f>
        <v>0.35157673248586718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856.43830619462256</v>
      </c>
      <c r="D13" s="20">
        <f t="shared" ref="D13:D50" si="0">C13/$C$7</f>
        <v>0.31716856503232049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192.84872564118817</v>
      </c>
      <c r="D14" s="20">
        <f t="shared" si="0"/>
        <v>7.1418516824290276E-2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142.23854450898253</v>
      </c>
      <c r="D15" s="20">
        <f t="shared" si="0"/>
        <v>5.2675825833446474E-2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2.9400847902048253E-2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2.5608623660746146E-2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33.988675480863733</v>
      </c>
      <c r="D18" s="20">
        <f>C18/$C$7</f>
        <v>1.2587175692215031E-2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33.523885683206196</v>
      </c>
      <c r="D19" s="20">
        <f>C19/$C$7</f>
        <v>1.2415048042040536E-2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30.146539026862694</v>
      </c>
      <c r="D20" s="20">
        <f t="shared" si="0"/>
        <v>1.1164300399319205E-2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29.891077096099593</v>
      </c>
      <c r="D21" s="20">
        <f t="shared" si="0"/>
        <v>1.1069694058833885E-2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27.354155313165908</v>
      </c>
      <c r="D22" s="20">
        <f t="shared" si="0"/>
        <v>1.0130184656145558E-2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26.327418460737164</v>
      </c>
      <c r="D23" s="20">
        <f t="shared" si="0"/>
        <v>9.7499486814171879E-3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25.23667621857199</v>
      </c>
      <c r="D24" s="20">
        <f t="shared" si="0"/>
        <v>9.3460093091758817E-3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8.3942463674655955E-3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21.382917190455657</v>
      </c>
      <c r="D26" s="20">
        <f t="shared" si="0"/>
        <v>7.9188297772852956E-3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17.404960696610821</v>
      </c>
      <c r="D27" s="20">
        <f t="shared" si="0"/>
        <v>6.4456556516208907E-3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6.0994075443599272E-3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15.33</v>
      </c>
      <c r="D29" s="20">
        <f t="shared" si="0"/>
        <v>5.6772263299962166E-3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13.538959999999999</v>
      </c>
      <c r="D30" s="20">
        <f t="shared" si="0"/>
        <v>5.0139426087909703E-3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10.680731234337509</v>
      </c>
      <c r="D31" s="20">
        <f t="shared" si="0"/>
        <v>3.9554421778991451E-3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10.172274628867848</v>
      </c>
      <c r="D32" s="20">
        <f t="shared" si="0"/>
        <v>3.7671432067163104E-3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10.404494604893028</v>
      </c>
      <c r="D33" s="20">
        <f t="shared" si="0"/>
        <v>3.8531422518722951E-3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9.3038255058206971</v>
      </c>
      <c r="D34" s="20">
        <f t="shared" si="0"/>
        <v>3.4455266230486387E-3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8.4546735420767529</v>
      </c>
      <c r="D35" s="20">
        <f t="shared" si="0"/>
        <v>3.1310564412655264E-3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7.1475837028520894</v>
      </c>
      <c r="D36" s="20">
        <f t="shared" si="0"/>
        <v>2.6469961117862842E-3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6.898000568126184</v>
      </c>
      <c r="D37" s="20">
        <f t="shared" si="0"/>
        <v>2.5545668916956837E-3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1.9998057522491565E-3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4.6360354020079981</v>
      </c>
      <c r="D39" s="20">
        <f t="shared" si="0"/>
        <v>1.7168833823270973E-3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4.3596459475949398</v>
      </c>
      <c r="D40" s="20">
        <f t="shared" si="0"/>
        <v>1.6145268599574232E-3</v>
      </c>
    </row>
    <row r="41" spans="2:14">
      <c r="B41" s="22" t="s">
        <v>56</v>
      </c>
      <c r="C41" s="9">
        <f>[2]SHIB!$J$4</f>
        <v>4.4262480821012371</v>
      </c>
      <c r="D41" s="20">
        <f t="shared" si="0"/>
        <v>1.6391919213829354E-3</v>
      </c>
    </row>
    <row r="42" spans="2:14">
      <c r="B42" s="22" t="s">
        <v>33</v>
      </c>
      <c r="C42" s="1">
        <f>[2]EGLD!$J$4</f>
        <v>3.7879416187573209</v>
      </c>
      <c r="D42" s="20">
        <f t="shared" si="0"/>
        <v>1.4028050811805319E-3</v>
      </c>
    </row>
    <row r="43" spans="2:14">
      <c r="B43" s="22" t="s">
        <v>50</v>
      </c>
      <c r="C43" s="9">
        <f>[2]KAVA!$J$4</f>
        <v>2.4128876964734745</v>
      </c>
      <c r="D43" s="20">
        <f t="shared" si="0"/>
        <v>8.9357531387756876E-4</v>
      </c>
    </row>
    <row r="44" spans="2:14">
      <c r="B44" s="22" t="s">
        <v>36</v>
      </c>
      <c r="C44" s="9">
        <f>[2]AMP!$J$4</f>
        <v>2.347988043259376</v>
      </c>
      <c r="D44" s="20">
        <f t="shared" si="0"/>
        <v>8.6954073983747072E-4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6.2838103734436188E-4</v>
      </c>
    </row>
    <row r="46" spans="2:14">
      <c r="B46" s="22" t="s">
        <v>40</v>
      </c>
      <c r="C46" s="9">
        <f>[2]SHPING!$J$4</f>
        <v>1.4947781028836291</v>
      </c>
      <c r="D46" s="20">
        <f t="shared" si="0"/>
        <v>5.5356774971903016E-4</v>
      </c>
    </row>
    <row r="47" spans="2:14">
      <c r="B47" s="22" t="s">
        <v>23</v>
      </c>
      <c r="C47" s="9">
        <f>[2]LUNA!J4</f>
        <v>1.4440406217890711</v>
      </c>
      <c r="D47" s="20">
        <f t="shared" si="0"/>
        <v>5.347779151731913E-4</v>
      </c>
    </row>
    <row r="48" spans="2:14">
      <c r="B48" s="7" t="s">
        <v>28</v>
      </c>
      <c r="C48" s="1">
        <f>[2]ATLAS!O46</f>
        <v>1.0469905285424925</v>
      </c>
      <c r="D48" s="20">
        <f t="shared" si="0"/>
        <v>3.8773660769067801E-4</v>
      </c>
    </row>
    <row r="49" spans="2:4">
      <c r="B49" s="7" t="s">
        <v>25</v>
      </c>
      <c r="C49" s="1">
        <f>[2]POLIS!J4</f>
        <v>0.75455241569201781</v>
      </c>
      <c r="D49" s="20">
        <f t="shared" si="0"/>
        <v>2.7943671505081368E-4</v>
      </c>
    </row>
    <row r="50" spans="2:4">
      <c r="B50" s="22" t="s">
        <v>43</v>
      </c>
      <c r="C50" s="9">
        <f>[2]TRX!$J$4</f>
        <v>0.71588370826049208</v>
      </c>
      <c r="D50" s="20">
        <f t="shared" si="0"/>
        <v>2.6511636254088688E-4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2023-08-11T08:20:04Z</dcterms:modified>
</cp:coreProperties>
</file>