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40" l="1"/>
  <c r="C7" l="1"/>
  <c r="M8" l="1"/>
  <c r="D43"/>
  <c r="D14"/>
  <c r="D7"/>
  <c r="E7" s="1"/>
  <c r="D23"/>
  <c r="D16"/>
  <c r="D28"/>
  <c r="M9"/>
  <c r="D17"/>
  <c r="D48"/>
  <c r="D13"/>
  <c r="Q3"/>
  <c r="D18"/>
  <c r="D36"/>
  <c r="D29"/>
  <c r="D27"/>
  <c r="D33"/>
  <c r="D38"/>
  <c r="D41"/>
  <c r="D37"/>
  <c r="D21"/>
  <c r="N8"/>
  <c r="D45"/>
  <c r="D30"/>
  <c r="D12"/>
  <c r="D19"/>
  <c r="D15"/>
  <c r="D35"/>
  <c r="D34"/>
  <c r="D49"/>
  <c r="D39"/>
  <c r="D50"/>
  <c r="D46"/>
  <c r="D24"/>
  <c r="D42"/>
  <c r="D31"/>
  <c r="D44"/>
  <c r="D25"/>
  <c r="D22"/>
  <c r="D47"/>
  <c r="N9"/>
  <c r="D32"/>
  <c r="D26"/>
  <c r="D20"/>
  <c r="D40"/>
  <c r="N10" l="1"/>
  <c r="M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<sst xmlns="http://schemas.openxmlformats.org/spreadsheetml/2006/main" count="97" uniqueCount="60">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</sst>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840.56118456494096</c:v>
                </c:pt>
                <c:pt idx="1">
                  <c:v>753.92573541894012</c:v>
                </c:pt>
                <c:pt idx="2">
                  <c:v>154.10429796606894</c:v>
                </c:pt>
                <c:pt idx="3">
                  <c:v>584.21071645072152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840.56118456494096</v>
          </cell>
        </row>
      </sheetData>
      <sheetData sheetId="1">
        <row r="4">
          <cell r="J4">
            <v>753.92573541894012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0.72885457085857286</v>
          </cell>
        </row>
      </sheetData>
      <sheetData sheetId="4">
        <row r="46">
          <cell r="M46">
            <v>70.349999999999994</v>
          </cell>
          <cell r="O46">
            <v>1.2093648524674077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25.736583863826116</v>
          </cell>
        </row>
      </sheetData>
      <sheetData sheetId="8">
        <row r="4">
          <cell r="J4">
            <v>6.0359038000363503</v>
          </cell>
        </row>
      </sheetData>
      <sheetData sheetId="9">
        <row r="4">
          <cell r="J4">
            <v>12.590535458914374</v>
          </cell>
        </row>
      </sheetData>
      <sheetData sheetId="10">
        <row r="4">
          <cell r="J4">
            <v>8.3654061774763697</v>
          </cell>
        </row>
      </sheetData>
      <sheetData sheetId="11">
        <row r="4">
          <cell r="J4">
            <v>27.024537231069012</v>
          </cell>
        </row>
      </sheetData>
      <sheetData sheetId="12">
        <row r="4">
          <cell r="J4">
            <v>1.7583001949611148</v>
          </cell>
        </row>
      </sheetData>
      <sheetData sheetId="13">
        <row r="4">
          <cell r="J4">
            <v>127.37902448430715</v>
          </cell>
        </row>
      </sheetData>
      <sheetData sheetId="14">
        <row r="4">
          <cell r="J4">
            <v>3.9049676958401416</v>
          </cell>
        </row>
      </sheetData>
      <sheetData sheetId="15">
        <row r="4">
          <cell r="J4">
            <v>25.781381744616404</v>
          </cell>
        </row>
      </sheetData>
      <sheetData sheetId="16">
        <row r="4">
          <cell r="J4">
            <v>3.0470037083279968</v>
          </cell>
        </row>
      </sheetData>
      <sheetData sheetId="17">
        <row r="4">
          <cell r="J4">
            <v>5.6120567058014004</v>
          </cell>
        </row>
      </sheetData>
      <sheetData sheetId="18">
        <row r="4">
          <cell r="J4">
            <v>6.9687223442808692</v>
          </cell>
        </row>
      </sheetData>
      <sheetData sheetId="19">
        <row r="4">
          <cell r="J4">
            <v>7.6539025824221376</v>
          </cell>
        </row>
      </sheetData>
      <sheetData sheetId="20">
        <row r="4">
          <cell r="J4">
            <v>10.264364903586742</v>
          </cell>
        </row>
      </sheetData>
      <sheetData sheetId="21">
        <row r="4">
          <cell r="J4">
            <v>1.0786343368515041</v>
          </cell>
        </row>
      </sheetData>
      <sheetData sheetId="22">
        <row r="4">
          <cell r="J4">
            <v>20.688383142479097</v>
          </cell>
        </row>
      </sheetData>
      <sheetData sheetId="23">
        <row r="4">
          <cell r="J4">
            <v>26.539491740311384</v>
          </cell>
        </row>
      </sheetData>
      <sheetData sheetId="24">
        <row r="4">
          <cell r="J4">
            <v>20.847596149691846</v>
          </cell>
        </row>
      </sheetData>
      <sheetData sheetId="25">
        <row r="4">
          <cell r="J4">
            <v>23.887096519798213</v>
          </cell>
        </row>
      </sheetData>
      <sheetData sheetId="26">
        <row r="4">
          <cell r="J4">
            <v>3.3516323612228947</v>
          </cell>
        </row>
      </sheetData>
      <sheetData sheetId="27">
        <row r="4">
          <cell r="J4">
            <v>154.10429796606894</v>
          </cell>
        </row>
      </sheetData>
      <sheetData sheetId="28">
        <row r="4">
          <cell r="J4">
            <v>0.73234973828013139</v>
          </cell>
        </row>
      </sheetData>
      <sheetData sheetId="29">
        <row r="4">
          <cell r="J4">
            <v>7.32219448829761</v>
          </cell>
        </row>
      </sheetData>
      <sheetData sheetId="30">
        <row r="4">
          <cell r="J4">
            <v>17.058567417966444</v>
          </cell>
        </row>
      </sheetData>
      <sheetData sheetId="31">
        <row r="4">
          <cell r="J4">
            <v>3.5541079283207901</v>
          </cell>
        </row>
      </sheetData>
      <sheetData sheetId="32">
        <row r="4">
          <cell r="J4">
            <v>1.9697623833330851</v>
          </cell>
        </row>
      </sheetData>
      <sheetData sheetId="33">
        <row r="4">
          <cell r="J4">
            <v>3.4945817406855562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F32" sqref="F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1.8107148571209725E-2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2355.4233198159804</v>
      </c>
      <c r="D7" s="20">
        <f>(C7*[1]Feuil1!$K$2-C4)/C4</f>
        <v>-0.10466365036234655</v>
      </c>
      <c r="E7" s="31">
        <f>C7-C7/(1+D7)</f>
        <v>-275.34591095325004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840.56118456494096</v>
      </c>
    </row>
    <row r="9" spans="2:20">
      <c r="M9" s="17" t="str">
        <f>IF(C13&gt;C7*[2]Params!F8,B13,"Others")</f>
        <v>BTC</v>
      </c>
      <c r="N9" s="18">
        <f>IF(C13&gt;C7*0.1,C13,C7)</f>
        <v>753.92573541894012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154.10429796606894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584.21071645072152</v>
      </c>
    </row>
    <row r="12" spans="2:20">
      <c r="B12" s="7" t="s">
        <v>19</v>
      </c>
      <c r="C12" s="1">
        <f>[2]ETH!J4</f>
        <v>840.56118456494096</v>
      </c>
      <c r="D12" s="20">
        <f>C12/$C$7</f>
        <v>0.35686204577044373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753.92573541894012</v>
      </c>
      <c r="D13" s="20">
        <f t="shared" ref="D13:D50" si="0">C13/$C$7</f>
        <v>0.32008078084148428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154.10429796606894</v>
      </c>
      <c r="D14" s="20">
        <f t="shared" si="0"/>
        <v>6.5425308762803822E-2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127.37902448430715</v>
      </c>
      <c r="D15" s="20">
        <f t="shared" si="0"/>
        <v>5.4079036839228864E-2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2.9867242719451445E-2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2.9357780157072747E-2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27.024537231069012</v>
      </c>
      <c r="D18" s="20">
        <f>C18/$C$7</f>
        <v>1.1473324987365892E-2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26.539491740311384</v>
      </c>
      <c r="D19" s="20">
        <f>C19/$C$7</f>
        <v>1.1267397888539546E-2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25.781381744616404</v>
      </c>
      <c r="D20" s="20">
        <f t="shared" si="0"/>
        <v>1.0945540671063151E-2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25.736583863826116</v>
      </c>
      <c r="D21" s="20">
        <f t="shared" si="0"/>
        <v>1.0926521635116022E-2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23.887096519798213</v>
      </c>
      <c r="D22" s="20">
        <f t="shared" si="0"/>
        <v>1.0141317833969824E-2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20.688383142479097</v>
      </c>
      <c r="D23" s="20">
        <f t="shared" si="0"/>
        <v>8.7832972393664666E-3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20.847596149691846</v>
      </c>
      <c r="D24" s="20">
        <f t="shared" si="0"/>
        <v>8.8508914615486548E-3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5.5191777591026125E-3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17.058567417966444</v>
      </c>
      <c r="D26" s="20">
        <f t="shared" si="0"/>
        <v>7.2422512227225296E-3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12.590535458914374</v>
      </c>
      <c r="D27" s="20">
        <f t="shared" si="0"/>
        <v>5.3453387138486944E-3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6.9923736686476941E-3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5.3663389903890026E-3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5.7484359121730286E-3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10.264364903586742</v>
      </c>
      <c r="D31" s="20">
        <f t="shared" si="0"/>
        <v>4.3577580374761062E-3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8.3654061774763697</v>
      </c>
      <c r="D32" s="20">
        <f t="shared" si="0"/>
        <v>3.5515510554297836E-3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7.32219448829761</v>
      </c>
      <c r="D33" s="20">
        <f t="shared" si="0"/>
        <v>3.1086533052027622E-3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7.6539025824221376</v>
      </c>
      <c r="D34" s="20">
        <f t="shared" si="0"/>
        <v>3.2494806848647937E-3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6.9687223442808692</v>
      </c>
      <c r="D35" s="20">
        <f t="shared" si="0"/>
        <v>2.9585859516858765E-3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6.0359038000363503</v>
      </c>
      <c r="D36" s="20">
        <f t="shared" si="0"/>
        <v>2.5625558468648901E-3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5.6120567058014004</v>
      </c>
      <c r="D37" s="20">
        <f t="shared" si="0"/>
        <v>2.3826106579601359E-3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2.2925815307041626E-3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3.9049676958401416</v>
      </c>
      <c r="D39" s="20">
        <f t="shared" si="0"/>
        <v>1.6578623736073143E-3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3.5541079283207901</v>
      </c>
      <c r="D40" s="20">
        <f t="shared" si="0"/>
        <v>1.5089041101106436E-3</v>
      </c>
    </row>
    <row r="41" spans="2:14">
      <c r="B41" s="22" t="s">
        <v>56</v>
      </c>
      <c r="C41" s="9">
        <f>[2]SHIB!$J$4</f>
        <v>3.3516323612228947</v>
      </c>
      <c r="D41" s="20">
        <f t="shared" si="0"/>
        <v>1.422942675749998E-3</v>
      </c>
    </row>
    <row r="42" spans="2:14">
      <c r="B42" s="22" t="s">
        <v>33</v>
      </c>
      <c r="C42" s="1">
        <f>[2]EGLD!$J$4</f>
        <v>3.0470037083279968</v>
      </c>
      <c r="D42" s="20">
        <f t="shared" si="0"/>
        <v>1.2936119306851588E-3</v>
      </c>
    </row>
    <row r="43" spans="2:14">
      <c r="B43" s="22" t="s">
        <v>50</v>
      </c>
      <c r="C43" s="9">
        <f>[2]KAVA!$J$4</f>
        <v>1.9697623833330851</v>
      </c>
      <c r="D43" s="20">
        <f t="shared" si="0"/>
        <v>8.3626682590837837E-4</v>
      </c>
    </row>
    <row r="44" spans="2:14">
      <c r="B44" s="22" t="s">
        <v>36</v>
      </c>
      <c r="C44" s="9">
        <f>[2]AMP!$J$4</f>
        <v>1.7583001949611148</v>
      </c>
      <c r="D44" s="20">
        <f t="shared" si="0"/>
        <v>7.4649010229655181E-4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7.2037734606981963E-4</v>
      </c>
    </row>
    <row r="46" spans="2:14">
      <c r="B46" s="22" t="s">
        <v>40</v>
      </c>
      <c r="C46" s="9">
        <f>[2]SHPING!$J$4</f>
        <v>3.4945817406855562</v>
      </c>
      <c r="D46" s="20">
        <f t="shared" si="0"/>
        <v>1.4836321400429088E-3</v>
      </c>
    </row>
    <row r="47" spans="2:14">
      <c r="B47" s="22" t="s">
        <v>23</v>
      </c>
      <c r="C47" s="9">
        <f>[2]LUNA!J4</f>
        <v>1.0786343368515041</v>
      </c>
      <c r="D47" s="20">
        <f t="shared" si="0"/>
        <v>4.5793651093501672E-4</v>
      </c>
    </row>
    <row r="48" spans="2:14">
      <c r="B48" s="7" t="s">
        <v>28</v>
      </c>
      <c r="C48" s="1">
        <f>[2]ATLAS!O46</f>
        <v>1.2093648524674077</v>
      </c>
      <c r="D48" s="20">
        <f t="shared" si="0"/>
        <v>5.134384304906561E-4</v>
      </c>
    </row>
    <row r="49" spans="2:4">
      <c r="B49" s="7" t="s">
        <v>25</v>
      </c>
      <c r="C49" s="1">
        <f>[2]POLIS!J4</f>
        <v>0.72885457085857286</v>
      </c>
      <c r="D49" s="20">
        <f t="shared" si="0"/>
        <v>3.0943676439253192E-4</v>
      </c>
    </row>
    <row r="50" spans="2:4">
      <c r="B50" s="22" t="s">
        <v>43</v>
      </c>
      <c r="C50" s="9">
        <f>[2]TRX!$J$4</f>
        <v>0.73234973828013139</v>
      </c>
      <c r="D50" s="20">
        <f t="shared" si="0"/>
        <v>3.1092064518464005E-4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2023-09-09T11:55:04Z</dcterms:modified>
</cp:coreProperties>
</file>