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<sst xmlns="http://schemas.openxmlformats.org/spreadsheetml/2006/main" count="107" uniqueCount="67">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</sst>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1340.1161440537244</c:v>
                </c:pt>
                <c:pt idx="1">
                  <c:v>1317.0474015473592</c:v>
                </c:pt>
                <c:pt idx="2">
                  <c:v>571.12</c:v>
                </c:pt>
                <c:pt idx="3">
                  <c:v>285.40278246300221</c:v>
                </c:pt>
                <c:pt idx="4">
                  <c:v>1052.9386006066461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1340.1161440537244</v>
          </cell>
        </row>
      </sheetData>
      <sheetData sheetId="1">
        <row r="4">
          <cell r="J4">
            <v>1317.0474015473592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2.6716271923870369</v>
          </cell>
        </row>
      </sheetData>
      <sheetData sheetId="4">
        <row r="47">
          <cell r="M47">
            <v>111.75</v>
          </cell>
          <cell r="O47">
            <v>2.2199031367182869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3.1213385186267888</v>
          </cell>
        </row>
      </sheetData>
      <sheetData sheetId="8">
        <row r="4">
          <cell r="J4">
            <v>45.014944135335512</v>
          </cell>
        </row>
      </sheetData>
      <sheetData sheetId="9">
        <row r="4">
          <cell r="J4">
            <v>11.702716268707148</v>
          </cell>
        </row>
      </sheetData>
      <sheetData sheetId="10">
        <row r="4">
          <cell r="J4">
            <v>23.86095720539948</v>
          </cell>
        </row>
      </sheetData>
      <sheetData sheetId="11">
        <row r="4">
          <cell r="J4">
            <v>13.653879294213004</v>
          </cell>
        </row>
      </sheetData>
      <sheetData sheetId="12">
        <row r="4">
          <cell r="J4">
            <v>56.891974206448424</v>
          </cell>
        </row>
      </sheetData>
      <sheetData sheetId="13">
        <row r="4">
          <cell r="J4">
            <v>3.522075178037321</v>
          </cell>
        </row>
      </sheetData>
      <sheetData sheetId="14">
        <row r="4">
          <cell r="J4">
            <v>222.90320917916171</v>
          </cell>
        </row>
      </sheetData>
      <sheetData sheetId="15">
        <row r="4">
          <cell r="J4">
            <v>5.6274582795925978</v>
          </cell>
        </row>
      </sheetData>
      <sheetData sheetId="16">
        <row r="4">
          <cell r="J4">
            <v>37.250855306627649</v>
          </cell>
        </row>
      </sheetData>
      <sheetData sheetId="17">
        <row r="4">
          <cell r="J4">
            <v>5.1472150861572663</v>
          </cell>
        </row>
      </sheetData>
      <sheetData sheetId="18">
        <row r="4">
          <cell r="J4">
            <v>5.6353374738711768</v>
          </cell>
        </row>
      </sheetData>
      <sheetData sheetId="19">
        <row r="4">
          <cell r="J4">
            <v>13.963514261301738</v>
          </cell>
        </row>
      </sheetData>
      <sheetData sheetId="20">
        <row r="4">
          <cell r="J4">
            <v>2.6948796250883458</v>
          </cell>
        </row>
      </sheetData>
      <sheetData sheetId="21">
        <row r="4">
          <cell r="J4">
            <v>14.238556331316426</v>
          </cell>
        </row>
      </sheetData>
      <sheetData sheetId="22">
        <row r="4">
          <cell r="J4">
            <v>9.0094492839187215</v>
          </cell>
        </row>
      </sheetData>
      <sheetData sheetId="23">
        <row r="4">
          <cell r="J4">
            <v>12.00665040450847</v>
          </cell>
        </row>
      </sheetData>
      <sheetData sheetId="24">
        <row r="4">
          <cell r="J4">
            <v>3.4992233153186261</v>
          </cell>
        </row>
      </sheetData>
      <sheetData sheetId="25">
        <row r="4">
          <cell r="J4">
            <v>17.907498661024178</v>
          </cell>
        </row>
      </sheetData>
      <sheetData sheetId="26">
        <row r="4">
          <cell r="J4">
            <v>56.964308457359039</v>
          </cell>
        </row>
      </sheetData>
      <sheetData sheetId="27">
        <row r="4">
          <cell r="J4">
            <v>1.7755005164150546</v>
          </cell>
        </row>
      </sheetData>
      <sheetData sheetId="28">
        <row r="4">
          <cell r="J4">
            <v>33.522564610306617</v>
          </cell>
        </row>
      </sheetData>
      <sheetData sheetId="29">
        <row r="4">
          <cell r="J4">
            <v>39.031658032282259</v>
          </cell>
        </row>
      </sheetData>
      <sheetData sheetId="30">
        <row r="4">
          <cell r="J4">
            <v>2.8233996628948299</v>
          </cell>
        </row>
      </sheetData>
      <sheetData sheetId="31">
        <row r="4">
          <cell r="J4">
            <v>4.6573834331623916</v>
          </cell>
        </row>
      </sheetData>
      <sheetData sheetId="32">
        <row r="4">
          <cell r="J4">
            <v>2.8610118122779884</v>
          </cell>
        </row>
      </sheetData>
      <sheetData sheetId="33">
        <row r="4">
          <cell r="J4">
            <v>285.40278246300221</v>
          </cell>
        </row>
      </sheetData>
      <sheetData sheetId="34">
        <row r="4">
          <cell r="J4">
            <v>1.0230986766640373</v>
          </cell>
        </row>
      </sheetData>
      <sheetData sheetId="35">
        <row r="4">
          <cell r="J4">
            <v>12.788785220669967</v>
          </cell>
        </row>
      </sheetData>
      <sheetData sheetId="36">
        <row r="4">
          <cell r="J4">
            <v>19.324305734208345</v>
          </cell>
        </row>
      </sheetData>
      <sheetData sheetId="37">
        <row r="4">
          <cell r="J4">
            <v>17.231921586219759</v>
          </cell>
        </row>
      </sheetData>
      <sheetData sheetId="38">
        <row r="4">
          <cell r="J4">
            <v>14.814606920425565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0.13756330108390552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4566.6249286707289</v>
      </c>
      <c r="D7" s="20">
        <f>(C7*[1]Feuil1!$K$2-C4)/C4</f>
        <v>0.60201568430623109</v>
      </c>
      <c r="E7" s="31">
        <f>C7-C7/(1+D7)</f>
        <v>1716.0754781212781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1340.1161440537244</v>
      </c>
    </row>
    <row r="9" spans="2:20">
      <c r="M9" s="17" t="str">
        <f>IF(C13&gt;C7*Params!F8,B13,"Others")</f>
        <v>BTC</v>
      </c>
      <c r="N9" s="18">
        <f>IF(C13&gt;C7*0.1,C13,C7)</f>
        <v>1317.0474015473592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285.40278246300221</v>
      </c>
    </row>
    <row r="12" spans="2:20">
      <c r="B12" s="7" t="s">
        <v>19</v>
      </c>
      <c r="C12" s="1">
        <f>[2]ETH!J4</f>
        <v>1340.1161440537244</v>
      </c>
      <c r="D12" s="20">
        <f>C12/$C$7</f>
        <v>0.29345877206600601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1052.9386006066461</v>
      </c>
    </row>
    <row r="13" spans="2:20">
      <c r="B13" s="7" t="s">
        <v>4</v>
      </c>
      <c r="C13" s="1">
        <f>[2]BTC!J4</f>
        <v>1317.0474015473592</v>
      </c>
      <c r="D13" s="20">
        <f t="shared" ref="D13:D55" si="0">C13/$C$7</f>
        <v>0.28840717644195285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0.12506391677020076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285.40278246300221</v>
      </c>
      <c r="D15" s="20">
        <f t="shared" si="0"/>
        <v>6.249753087256027E-2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222.90320917916171</v>
      </c>
      <c r="D16" s="20">
        <f t="shared" si="0"/>
        <v>4.881136783967175E-2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2.4471026577724358E-2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1.9708209324341763E-2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1.3697205480417526E-2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56.964308457359039</v>
      </c>
      <c r="D20" s="20">
        <f t="shared" si="0"/>
        <v>1.2474050167711153E-2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56.891974206448424</v>
      </c>
      <c r="D21" s="20">
        <f t="shared" si="0"/>
        <v>1.2458210405952644E-2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1.1102291252712528E-2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45.014944135335512</v>
      </c>
      <c r="D23" s="20">
        <f t="shared" si="0"/>
        <v>9.8573771304749213E-3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33.522564610306617</v>
      </c>
      <c r="D24" s="20">
        <f t="shared" si="0"/>
        <v>7.3407746714299347E-3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39.031658032282259</v>
      </c>
      <c r="D25" s="20">
        <f t="shared" si="0"/>
        <v>8.5471565197371598E-3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37.250855306627649</v>
      </c>
      <c r="D26" s="20">
        <f t="shared" si="0"/>
        <v>8.1571961543753877E-3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23.86095720539948</v>
      </c>
      <c r="D27" s="20">
        <f t="shared" si="0"/>
        <v>5.2250748809241536E-3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19.324305734208345</v>
      </c>
      <c r="D28" s="20">
        <f t="shared" si="0"/>
        <v>4.2316384717483993E-3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17.907498661024178</v>
      </c>
      <c r="D29" s="20">
        <f t="shared" si="0"/>
        <v>3.9213859120759377E-3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1.3970930609922272E-3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13.963514261301738</v>
      </c>
      <c r="D31" s="20">
        <f t="shared" si="0"/>
        <v>3.0577317996129567E-3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13.653879294213004</v>
      </c>
      <c r="D32" s="20">
        <f t="shared" si="0"/>
        <v>2.9899279024405076E-3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14.238556331316426</v>
      </c>
      <c r="D33" s="20">
        <f t="shared" si="0"/>
        <v>3.1179605406001761E-3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12.788785220669967</v>
      </c>
      <c r="D34" s="20">
        <f t="shared" si="0"/>
        <v>2.8004895125890218E-3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12.00665040450847</v>
      </c>
      <c r="D35" s="20">
        <f t="shared" si="0"/>
        <v>2.6292175495138403E-3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11.702716268707148</v>
      </c>
      <c r="D36" s="20">
        <f t="shared" si="0"/>
        <v>2.5626620209673362E-3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17.231921586219759</v>
      </c>
      <c r="D37" s="20">
        <f t="shared" si="0"/>
        <v>3.7734479742429152E-3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14.814606920425565</v>
      </c>
      <c r="D38" s="20">
        <f t="shared" si="0"/>
        <v>3.2441041582843238E-3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2.2992910878398723E-3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9.0094492839187215</v>
      </c>
      <c r="D40" s="20">
        <f t="shared" si="0"/>
        <v>1.9728901376056796E-3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5.6274582795925978</v>
      </c>
      <c r="D41" s="20">
        <f t="shared" si="0"/>
        <v>1.2323013970912343E-3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5.6353374738711768</v>
      </c>
      <c r="D42" s="20">
        <f t="shared" si="0"/>
        <v>1.234026783870672E-3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5.1472150861572663</v>
      </c>
      <c r="D43" s="20">
        <f t="shared" si="0"/>
        <v>1.1271376928377471E-3</v>
      </c>
    </row>
    <row r="44" spans="2:14">
      <c r="B44" s="22" t="s">
        <v>56</v>
      </c>
      <c r="C44" s="9">
        <f>[2]SHIB!$J$4</f>
        <v>4.6573834331623916</v>
      </c>
      <c r="D44" s="20">
        <f t="shared" si="0"/>
        <v>1.0198743067165101E-3</v>
      </c>
    </row>
    <row r="45" spans="2:14">
      <c r="B45" s="22" t="s">
        <v>23</v>
      </c>
      <c r="C45" s="9">
        <f>[2]LUNA!J4</f>
        <v>3.4992233153186261</v>
      </c>
      <c r="D45" s="20">
        <f t="shared" si="0"/>
        <v>7.662602841212961E-4</v>
      </c>
    </row>
    <row r="46" spans="2:14">
      <c r="B46" s="22" t="s">
        <v>36</v>
      </c>
      <c r="C46" s="9">
        <f>[2]AMP!$J$4</f>
        <v>3.522075178037321</v>
      </c>
      <c r="D46" s="20">
        <f t="shared" si="0"/>
        <v>7.712643873869756E-4</v>
      </c>
    </row>
    <row r="47" spans="2:14">
      <c r="B47" s="22" t="s">
        <v>64</v>
      </c>
      <c r="C47" s="10">
        <f>[2]ACE!$J$4</f>
        <v>3.1213385186267888</v>
      </c>
      <c r="D47" s="20">
        <f t="shared" si="0"/>
        <v>6.8351103219141764E-4</v>
      </c>
    </row>
    <row r="48" spans="2:14">
      <c r="B48" s="22" t="s">
        <v>40</v>
      </c>
      <c r="C48" s="9">
        <f>[2]SHPING!$J$4</f>
        <v>2.8610118122779884</v>
      </c>
      <c r="D48" s="20">
        <f t="shared" si="0"/>
        <v>6.2650466306432193E-4</v>
      </c>
    </row>
    <row r="49" spans="2:4">
      <c r="B49" s="22" t="s">
        <v>62</v>
      </c>
      <c r="C49" s="10">
        <f>[2]SEI!$J$4</f>
        <v>2.8233996628948299</v>
      </c>
      <c r="D49" s="20">
        <f t="shared" si="0"/>
        <v>6.1826835069563643E-4</v>
      </c>
    </row>
    <row r="50" spans="2:4">
      <c r="B50" s="22" t="s">
        <v>50</v>
      </c>
      <c r="C50" s="9">
        <f>[2]KAVA!$J$4</f>
        <v>2.6948796250883458</v>
      </c>
      <c r="D50" s="20">
        <f t="shared" si="0"/>
        <v>5.901250195016086E-4</v>
      </c>
    </row>
    <row r="51" spans="2:4">
      <c r="B51" s="7" t="s">
        <v>25</v>
      </c>
      <c r="C51" s="1">
        <f>[2]POLIS!J4</f>
        <v>2.6716271923870369</v>
      </c>
      <c r="D51" s="20">
        <f t="shared" si="0"/>
        <v>5.8503319937963563E-4</v>
      </c>
    </row>
    <row r="52" spans="2:4">
      <c r="B52" s="7" t="s">
        <v>28</v>
      </c>
      <c r="C52" s="1">
        <f>[2]ATLAS!O47</f>
        <v>2.2199031367182869</v>
      </c>
      <c r="D52" s="20">
        <f t="shared" si="0"/>
        <v>4.8611461886896524E-4</v>
      </c>
    </row>
    <row r="53" spans="2:4">
      <c r="B53" s="22" t="s">
        <v>63</v>
      </c>
      <c r="C53" s="10">
        <f>[2]MEME!$J$4</f>
        <v>1.7755005164150546</v>
      </c>
      <c r="D53" s="20">
        <f t="shared" si="0"/>
        <v>3.8879928703316438E-4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3.715640383222603E-4</v>
      </c>
    </row>
    <row r="55" spans="2:4">
      <c r="B55" s="22" t="s">
        <v>43</v>
      </c>
      <c r="C55" s="9">
        <f>[2]TRX!$J$4</f>
        <v>1.0230986766640373</v>
      </c>
      <c r="D55" s="20">
        <f t="shared" si="0"/>
        <v>2.2403825421279887E-4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2024-01-02T18:04:24Z</dcterms:modified>
</cp:coreProperties>
</file>