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42" l="1"/>
  <c r="C48"/>
  <c r="C32"/>
  <c r="C50" l="1"/>
  <c r="C41"/>
  <c r="C34"/>
  <c r="C37"/>
  <c r="C26"/>
  <c r="C20"/>
  <c r="C40" l="1"/>
  <c r="C27" l="1"/>
  <c r="C31" l="1"/>
  <c r="C35" l="1"/>
  <c r="C25"/>
  <c r="C15"/>
  <c r="C22"/>
  <c r="C29"/>
  <c r="C36" l="1"/>
  <c r="C24"/>
  <c r="C14"/>
  <c r="C21"/>
  <c r="C33" l="1"/>
  <c r="C23"/>
  <c r="C12" l="1"/>
  <c r="C13" l="1"/>
  <c r="C38" l="1"/>
  <c r="C7" l="1"/>
  <c r="D12" l="1"/>
  <c r="M8"/>
  <c r="D49"/>
  <c r="D15"/>
  <c r="D43"/>
  <c r="D39"/>
  <c r="D36"/>
  <c r="D13"/>
  <c r="D7"/>
  <c r="E7" s="1"/>
  <c r="D35"/>
  <c r="D30"/>
  <c r="D48"/>
  <c r="D46"/>
  <c r="D22"/>
  <c r="D21"/>
  <c r="D29"/>
  <c r="D40"/>
  <c r="D45"/>
  <c r="D26"/>
  <c r="D31"/>
  <c r="D41"/>
  <c r="D34"/>
  <c r="D50"/>
  <c r="D47"/>
  <c r="N8"/>
  <c r="D33"/>
  <c r="D42"/>
  <c r="D24"/>
  <c r="D20"/>
  <c r="Q3"/>
  <c r="D28"/>
  <c r="D14"/>
  <c r="D19"/>
  <c r="D16"/>
  <c r="D23"/>
  <c r="N9"/>
  <c r="D37"/>
  <c r="D25"/>
  <c r="D32"/>
  <c r="D17"/>
  <c r="D27"/>
  <c r="D18"/>
  <c r="D44"/>
  <c r="M9"/>
  <c r="D38"/>
  <c r="N10" l="1"/>
  <c r="M10"/>
  <c r="M11" l="1"/>
  <c r="N11"/>
  <c r="N12" l="1"/>
  <c r="M12"/>
  <c r="N13" l="1"/>
  <c r="M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N23" l="1"/>
  <c r="M23"/>
  <c r="N24" l="1"/>
  <c r="M24"/>
  <c r="N25" l="1"/>
  <c r="M25"/>
  <c r="N26" l="1"/>
  <c r="M26"/>
  <c r="M27" l="1"/>
  <c r="N27"/>
  <c r="N28" l="1"/>
  <c r="M28"/>
  <c r="M29" l="1"/>
  <c r="N29"/>
  <c r="M30" l="1"/>
  <c r="N30"/>
  <c r="M31" l="1"/>
  <c r="N31"/>
  <c r="M32" l="1"/>
  <c r="N32"/>
  <c r="M33" l="1"/>
  <c r="N33"/>
  <c r="M34" l="1"/>
  <c r="N34"/>
  <c r="M35" l="1"/>
  <c r="N35"/>
  <c r="N36" l="1"/>
  <c r="M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<sst xmlns="http://schemas.openxmlformats.org/spreadsheetml/2006/main" count="100" uniqueCount="62">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</sst>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BTC</c:v>
                </c:pt>
                <c:pt idx="1">
                  <c:v>ETH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1014.5642438651531</c:v>
                </c:pt>
                <c:pt idx="1">
                  <c:v>945.4778718669661</c:v>
                </c:pt>
                <c:pt idx="2">
                  <c:v>971.65052592715608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945.4778718669661</v>
          </cell>
        </row>
      </sheetData>
      <sheetData sheetId="1">
        <row r="4">
          <cell r="J4">
            <v>1014.5642438651531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1.3314712343353814</v>
          </cell>
        </row>
      </sheetData>
      <sheetData sheetId="4">
        <row r="46">
          <cell r="M46">
            <v>82.26</v>
          </cell>
          <cell r="O46">
            <v>2.6851989176727482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32.405755587107421</v>
          </cell>
        </row>
      </sheetData>
      <sheetData sheetId="8">
        <row r="4">
          <cell r="J4">
            <v>6.7123965158030305</v>
          </cell>
        </row>
      </sheetData>
      <sheetData sheetId="9">
        <row r="4">
          <cell r="J4">
            <v>16.042142865188612</v>
          </cell>
        </row>
      </sheetData>
      <sheetData sheetId="10">
        <row r="4">
          <cell r="J4">
            <v>8.9541219987486045</v>
          </cell>
        </row>
      </sheetData>
      <sheetData sheetId="11">
        <row r="4">
          <cell r="J4">
            <v>35.089902028429869</v>
          </cell>
        </row>
      </sheetData>
      <sheetData sheetId="12">
        <row r="4">
          <cell r="J4">
            <v>1.5728918962000136</v>
          </cell>
        </row>
      </sheetData>
      <sheetData sheetId="13">
        <row r="4">
          <cell r="J4">
            <v>150.06442218796991</v>
          </cell>
        </row>
      </sheetData>
      <sheetData sheetId="14">
        <row r="4">
          <cell r="J4">
            <v>4.2279661733401053</v>
          </cell>
        </row>
      </sheetData>
      <sheetData sheetId="15">
        <row r="4">
          <cell r="J4">
            <v>28.585606351358383</v>
          </cell>
        </row>
      </sheetData>
      <sheetData sheetId="16">
        <row r="4">
          <cell r="J4">
            <v>3.7143014228152169</v>
          </cell>
        </row>
      </sheetData>
      <sheetData sheetId="17">
        <row r="4">
          <cell r="J4">
            <v>8.8602670424680241</v>
          </cell>
        </row>
      </sheetData>
      <sheetData sheetId="18">
        <row r="4">
          <cell r="J4">
            <v>9.5815337928462228</v>
          </cell>
        </row>
      </sheetData>
      <sheetData sheetId="19">
        <row r="4">
          <cell r="J4">
            <v>8.8598253801489122</v>
          </cell>
        </row>
      </sheetData>
      <sheetData sheetId="20">
        <row r="4">
          <cell r="J4">
            <v>11.22689311223499</v>
          </cell>
        </row>
      </sheetData>
      <sheetData sheetId="21">
        <row r="4">
          <cell r="J4">
            <v>1.210813830053918</v>
          </cell>
        </row>
      </sheetData>
      <sheetData sheetId="22">
        <row r="4">
          <cell r="J4">
            <v>22.109079672056083</v>
          </cell>
        </row>
      </sheetData>
      <sheetData sheetId="23">
        <row r="4">
          <cell r="J4">
            <v>33.761169845145751</v>
          </cell>
        </row>
      </sheetData>
      <sheetData sheetId="24">
        <row r="4">
          <cell r="J4">
            <v>33.540168038046602</v>
          </cell>
        </row>
      </sheetData>
      <sheetData sheetId="25">
        <row r="4">
          <cell r="J4">
            <v>28.682719423188299</v>
          </cell>
        </row>
      </sheetData>
      <sheetData sheetId="26">
        <row r="4">
          <cell r="J4">
            <v>3.5109036321443621</v>
          </cell>
        </row>
      </sheetData>
      <sheetData sheetId="27">
        <row r="4">
          <cell r="J4">
            <v>174.37732633991186</v>
          </cell>
        </row>
      </sheetData>
      <sheetData sheetId="28">
        <row r="4">
          <cell r="J4">
            <v>0.87949896744844902</v>
          </cell>
        </row>
      </sheetData>
      <sheetData sheetId="29">
        <row r="4">
          <cell r="J4">
            <v>8.0450662053491389</v>
          </cell>
        </row>
      </sheetData>
      <sheetData sheetId="30">
        <row r="4">
          <cell r="J4">
            <v>17.114107966221738</v>
          </cell>
        </row>
      </sheetData>
      <sheetData sheetId="31">
        <row r="4">
          <cell r="J4">
            <v>4.5580215749327868</v>
          </cell>
        </row>
      </sheetData>
      <sheetData sheetId="32">
        <row r="4">
          <cell r="J4">
            <v>1.9313348678396955</v>
          </cell>
        </row>
      </sheetData>
      <sheetData sheetId="33">
        <row r="4">
          <cell r="J4">
            <v>2.344659594815925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" sqref="H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45.14</f>
        <v>45.14</v>
      </c>
      <c r="J2" t="s">
        <v>6</v>
      </c>
      <c r="K2" s="9">
        <v>16.97</v>
      </c>
      <c r="M2" t="s">
        <v>61</v>
      </c>
      <c r="N2" s="9">
        <f>101.16</f>
        <v>101.16</v>
      </c>
      <c r="P2" t="s">
        <v>8</v>
      </c>
      <c r="Q2" s="10">
        <f>N2+K2+H2</f>
        <v>163.26999999999998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5.5218507901878357E-2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2956.7984757959398</v>
      </c>
      <c r="D7" s="20">
        <f>(C7*[1]Feuil1!$K$2-C4)/C4</f>
        <v>7.8863918594348548E-2</v>
      </c>
      <c r="E7" s="31">
        <f>C7-C7/(1+D7)</f>
        <v>216.13913513659918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1014.5642438651531</v>
      </c>
    </row>
    <row r="9" spans="2:20">
      <c r="M9" s="17" t="str">
        <f>IF(C13&gt;C7*[2]Params!F8,B13,"Others")</f>
        <v>ETH</v>
      </c>
      <c r="N9" s="18">
        <f>IF(C13&gt;C7*0.1,C13,C7)</f>
        <v>945.4778718669661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971.65052592715608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4</v>
      </c>
      <c r="C12" s="1">
        <f>[2]BTC!J4</f>
        <v>1014.5642438651531</v>
      </c>
      <c r="D12" s="20">
        <f>C12/$C$7</f>
        <v>0.34312931779770445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945.4778718669661</v>
      </c>
      <c r="D13" s="20">
        <f t="shared" ref="D13:D50" si="0">C13/$C$7</f>
        <v>0.31976405548317022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174.37732633991186</v>
      </c>
      <c r="D14" s="20">
        <f t="shared" si="0"/>
        <v>5.8975046073429564E-2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150.06442218796991</v>
      </c>
      <c r="D15" s="20">
        <f t="shared" si="0"/>
        <v>5.0752333449973833E-2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101.16</v>
      </c>
      <c r="D16" s="20">
        <f t="shared" si="0"/>
        <v>3.421267997399409E-2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2.7820631224404448E-2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2.338678153619703E-2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45.14</v>
      </c>
      <c r="D19" s="20">
        <f>C19/$C$7</f>
        <v>1.5266512198755371E-2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33.540168038046602</v>
      </c>
      <c r="D20" s="20">
        <f t="shared" si="0"/>
        <v>1.1343406834318641E-2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33.761169845145751</v>
      </c>
      <c r="D21" s="20">
        <f t="shared" si="0"/>
        <v>1.1418150449383465E-2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35.089902028429869</v>
      </c>
      <c r="D22" s="20">
        <f t="shared" si="0"/>
        <v>1.1867532507092498E-2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32.405755587107421</v>
      </c>
      <c r="D23" s="20">
        <f t="shared" si="0"/>
        <v>1.0959744416935322E-2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28.585606351358383</v>
      </c>
      <c r="D24" s="20">
        <f t="shared" si="0"/>
        <v>9.6677560494424393E-3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28.682719423188299</v>
      </c>
      <c r="D25" s="20">
        <f t="shared" si="0"/>
        <v>9.7006000435884299E-3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22.109079672056083</v>
      </c>
      <c r="D26" s="20">
        <f t="shared" si="0"/>
        <v>7.4773711678488832E-3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17.114107966221738</v>
      </c>
      <c r="D27" s="20">
        <f t="shared" si="0"/>
        <v>5.7880535675042229E-3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5.7393157291289014E-3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16.042142865188612</v>
      </c>
      <c r="D29" s="20">
        <f t="shared" si="0"/>
        <v>5.4255110710141425E-3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13</v>
      </c>
      <c r="D30" s="20">
        <f t="shared" si="0"/>
        <v>4.3966472880775324E-3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8.8598253801489122</v>
      </c>
      <c r="D31" s="20">
        <f t="shared" si="0"/>
        <v>2.9964251715747852E-3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11.22689311223499</v>
      </c>
      <c r="D32" s="20">
        <f t="shared" si="0"/>
        <v>3.7969760888803303E-3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9.5815337928462228</v>
      </c>
      <c r="D33" s="20">
        <f t="shared" si="0"/>
        <v>3.2405095819954292E-3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8.9541219987486045</v>
      </c>
      <c r="D34" s="20">
        <f t="shared" si="0"/>
        <v>3.0283166309933406E-3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8.0450662053491389</v>
      </c>
      <c r="D35" s="20">
        <f t="shared" si="0"/>
        <v>2.7208706549348076E-3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8.8602670424680241</v>
      </c>
      <c r="D36" s="20">
        <f t="shared" si="0"/>
        <v>2.996574543377675E-3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6.7123965158030305</v>
      </c>
      <c r="D37" s="20">
        <f t="shared" si="0"/>
        <v>2.2701569182851131E-3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4.5580215749327868</v>
      </c>
      <c r="D38" s="20">
        <f t="shared" si="0"/>
        <v>1.5415394766482399E-3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1.8262996427398982E-3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4.2279661733401053</v>
      </c>
      <c r="D40" s="20">
        <f t="shared" si="0"/>
        <v>1.429913539238409E-3</v>
      </c>
    </row>
    <row r="41" spans="2:14">
      <c r="B41" s="22" t="s">
        <v>33</v>
      </c>
      <c r="C41" s="1">
        <f>[2]EGLD!$J$4</f>
        <v>3.7143014228152169</v>
      </c>
      <c r="D41" s="20">
        <f t="shared" si="0"/>
        <v>1.2561902521325418E-3</v>
      </c>
    </row>
    <row r="42" spans="2:14">
      <c r="B42" s="22" t="s">
        <v>56</v>
      </c>
      <c r="C42" s="9">
        <f>[2]SHIB!$J$4</f>
        <v>3.5109036321443621</v>
      </c>
      <c r="D42" s="20">
        <f t="shared" si="0"/>
        <v>1.1874003794591591E-3</v>
      </c>
    </row>
    <row r="43" spans="2:14">
      <c r="B43" s="22" t="s">
        <v>40</v>
      </c>
      <c r="C43" s="9">
        <f>[2]SHPING!$J$4</f>
        <v>2.344659594815925</v>
      </c>
      <c r="D43" s="20">
        <f t="shared" si="0"/>
        <v>7.9297240377018479E-4</v>
      </c>
    </row>
    <row r="44" spans="2:14">
      <c r="B44" s="7" t="s">
        <v>28</v>
      </c>
      <c r="C44" s="1">
        <f>[2]ATLAS!O46</f>
        <v>2.6851989176727482</v>
      </c>
      <c r="D44" s="20">
        <f t="shared" si="0"/>
        <v>9.0814404148727797E-4</v>
      </c>
    </row>
    <row r="45" spans="2:14">
      <c r="B45" s="22" t="s">
        <v>50</v>
      </c>
      <c r="C45" s="9">
        <f>[2]KAVA!$J$4</f>
        <v>1.9313348678396955</v>
      </c>
      <c r="D45" s="20">
        <f t="shared" si="0"/>
        <v>6.5318447761976743E-4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5.7386176768210099E-4</v>
      </c>
    </row>
    <row r="47" spans="2:14">
      <c r="B47" s="22" t="s">
        <v>36</v>
      </c>
      <c r="C47" s="9">
        <f>[2]AMP!$J$4</f>
        <v>1.5728918962000136</v>
      </c>
      <c r="D47" s="20">
        <f t="shared" si="0"/>
        <v>5.3195776075899367E-4</v>
      </c>
    </row>
    <row r="48" spans="2:14">
      <c r="B48" s="22" t="s">
        <v>23</v>
      </c>
      <c r="C48" s="9">
        <f>[2]LUNA!J4</f>
        <v>1.210813830053918</v>
      </c>
      <c r="D48" s="20">
        <f t="shared" si="0"/>
        <v>4.0950164171333297E-4</v>
      </c>
    </row>
    <row r="49" spans="2:4">
      <c r="B49" s="7" t="s">
        <v>25</v>
      </c>
      <c r="C49" s="1">
        <f>[2]POLIS!J4</f>
        <v>1.3314712343353814</v>
      </c>
      <c r="D49" s="20">
        <f t="shared" si="0"/>
        <v>4.5030841473799223E-4</v>
      </c>
    </row>
    <row r="50" spans="2:4">
      <c r="B50" s="22" t="s">
        <v>43</v>
      </c>
      <c r="C50" s="9">
        <f>[2]TRX!$J$4</f>
        <v>0.87949896744844902</v>
      </c>
      <c r="D50" s="20">
        <f t="shared" si="0"/>
        <v>2.9744975000763177E-4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2023-10-30T02:35:02Z</dcterms:modified>
</cp:coreProperties>
</file>