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2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<sst xmlns="http://schemas.openxmlformats.org/spreadsheetml/2006/main" count="107" uniqueCount="67">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</sst>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1288.5214959613779</c:v>
                </c:pt>
                <c:pt idx="1">
                  <c:v>1270.4444017049996</c:v>
                </c:pt>
                <c:pt idx="2">
                  <c:v>539.94000000000005</c:v>
                </c:pt>
                <c:pt idx="3">
                  <c:v>250.12447627808226</c:v>
                </c:pt>
                <c:pt idx="4">
                  <c:v>218.56719587825879</c:v>
                </c:pt>
                <c:pt idx="5">
                  <c:v>793.35767498107464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1270.4444017049996</v>
          </cell>
        </row>
      </sheetData>
      <sheetData sheetId="1">
        <row r="4">
          <cell r="J4">
            <v>1288.5214959613779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2.5021000037158054</v>
          </cell>
        </row>
      </sheetData>
      <sheetData sheetId="4">
        <row r="47">
          <cell r="M47">
            <v>111.75</v>
          </cell>
          <cell r="O47">
            <v>2.2722003473158594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2.7142094181628558</v>
          </cell>
        </row>
      </sheetData>
      <sheetData sheetId="8">
        <row r="4">
          <cell r="J4">
            <v>37.696749951081991</v>
          </cell>
        </row>
      </sheetData>
      <sheetData sheetId="9">
        <row r="4">
          <cell r="J4">
            <v>9.3604660759822735</v>
          </cell>
        </row>
      </sheetData>
      <sheetData sheetId="10">
        <row r="4">
          <cell r="J4">
            <v>19.787824017513049</v>
          </cell>
        </row>
      </sheetData>
      <sheetData sheetId="11">
        <row r="4">
          <cell r="J4">
            <v>11.853956730513643</v>
          </cell>
        </row>
      </sheetData>
      <sheetData sheetId="12">
        <row r="4">
          <cell r="J4">
            <v>47.969740345325278</v>
          </cell>
        </row>
      </sheetData>
      <sheetData sheetId="13">
        <row r="4">
          <cell r="J4">
            <v>3.788982554094257</v>
          </cell>
        </row>
      </sheetData>
      <sheetData sheetId="14">
        <row r="4">
          <cell r="J4">
            <v>218.56719587825879</v>
          </cell>
        </row>
      </sheetData>
      <sheetData sheetId="15">
        <row r="4">
          <cell r="J4">
            <v>4.8870939560904194</v>
          </cell>
        </row>
      </sheetData>
      <sheetData sheetId="16">
        <row r="4">
          <cell r="J4">
            <v>43.494238985563072</v>
          </cell>
        </row>
      </sheetData>
      <sheetData sheetId="17">
        <row r="4">
          <cell r="J4">
            <v>5.5220516247921267</v>
          </cell>
        </row>
      </sheetData>
      <sheetData sheetId="18">
        <row r="4">
          <cell r="J4">
            <v>4.4571587183434396</v>
          </cell>
        </row>
      </sheetData>
      <sheetData sheetId="19">
        <row r="4">
          <cell r="J4">
            <v>11.536807379867515</v>
          </cell>
        </row>
      </sheetData>
      <sheetData sheetId="20">
        <row r="4">
          <cell r="J4">
            <v>2.2255275584247318</v>
          </cell>
        </row>
      </sheetData>
      <sheetData sheetId="21">
        <row r="4">
          <cell r="J4">
            <v>15.009419102338763</v>
          </cell>
        </row>
      </sheetData>
      <sheetData sheetId="22">
        <row r="4">
          <cell r="J4">
            <v>7.9309008781996075</v>
          </cell>
        </row>
      </sheetData>
      <sheetData sheetId="23">
        <row r="4">
          <cell r="J4">
            <v>10.653305219494674</v>
          </cell>
        </row>
      </sheetData>
      <sheetData sheetId="24">
        <row r="4">
          <cell r="J4">
            <v>5.1019956858982995</v>
          </cell>
        </row>
      </sheetData>
      <sheetData sheetId="25">
        <row r="4">
          <cell r="J4">
            <v>14.985903207729301</v>
          </cell>
        </row>
      </sheetData>
      <sheetData sheetId="26">
        <row r="4">
          <cell r="J4">
            <v>48.057669518625609</v>
          </cell>
        </row>
      </sheetData>
      <sheetData sheetId="27">
        <row r="4">
          <cell r="J4">
            <v>1.5364947836019132</v>
          </cell>
        </row>
      </sheetData>
      <sheetData sheetId="28">
        <row r="4">
          <cell r="J4">
            <v>38.558354694237821</v>
          </cell>
        </row>
      </sheetData>
      <sheetData sheetId="29">
        <row r="4">
          <cell r="J4">
            <v>33.141915006754886</v>
          </cell>
        </row>
      </sheetData>
      <sheetData sheetId="30">
        <row r="4">
          <cell r="J4">
            <v>2.5828486111345343</v>
          </cell>
        </row>
      </sheetData>
      <sheetData sheetId="31">
        <row r="4">
          <cell r="J4">
            <v>4.1093103200485057</v>
          </cell>
        </row>
      </sheetData>
      <sheetData sheetId="32">
        <row r="4">
          <cell r="J4">
            <v>2.5961943977208906</v>
          </cell>
        </row>
      </sheetData>
      <sheetData sheetId="33">
        <row r="4">
          <cell r="J4">
            <v>250.12447627808226</v>
          </cell>
        </row>
      </sheetData>
      <sheetData sheetId="34">
        <row r="4">
          <cell r="J4">
            <v>0.97076631839474281</v>
          </cell>
        </row>
      </sheetData>
      <sheetData sheetId="35">
        <row r="4">
          <cell r="J4">
            <v>10.771988040816384</v>
          </cell>
        </row>
      </sheetData>
      <sheetData sheetId="36">
        <row r="4">
          <cell r="J4">
            <v>17.494830889036525</v>
          </cell>
        </row>
      </sheetData>
      <sheetData sheetId="37">
        <row r="4">
          <cell r="J4">
            <v>18.654102099260971</v>
          </cell>
        </row>
      </sheetData>
      <sheetData sheetId="38">
        <row r="4">
          <cell r="J4">
            <v>17.555774940995157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36" sqref="B36:D3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539.94</f>
        <v>539.94000000000005</v>
      </c>
      <c r="P2" t="s">
        <v>8</v>
      </c>
      <c r="Q2" s="10">
        <f>N2+K2+H2</f>
        <v>597.0200000000001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0.13690119858748084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4360.9552448037921</v>
      </c>
      <c r="D7" s="20">
        <f>(C7*[1]Feuil1!$K$2-C4)/C4</f>
        <v>0.52986479289570199</v>
      </c>
      <c r="E7" s="31">
        <f>C7-C7/(1+D7)</f>
        <v>1510.4057942543413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1288.5214959613779</v>
      </c>
    </row>
    <row r="9" spans="2:20">
      <c r="M9" s="17" t="str">
        <f>IF(C13&gt;C7*Params!F8,B13,"Others")</f>
        <v>ETH</v>
      </c>
      <c r="N9" s="18">
        <f>IF(C13&gt;C7*0.1,C13,C7)</f>
        <v>1270.4444017049996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539.94000000000005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250.12447627808226</v>
      </c>
    </row>
    <row r="12" spans="2:20">
      <c r="B12" s="7" t="s">
        <v>4</v>
      </c>
      <c r="C12" s="1">
        <f>[2]BTC!J4</f>
        <v>1288.5214959613779</v>
      </c>
      <c r="D12" s="20">
        <f>C12/$C$7</f>
        <v>0.29546771833916197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218.56719587825879</v>
      </c>
    </row>
    <row r="13" spans="2:20">
      <c r="B13" s="7" t="s">
        <v>19</v>
      </c>
      <c r="C13" s="1">
        <f>[2]ETH!J4</f>
        <v>1270.4444017049996</v>
      </c>
      <c r="D13" s="20">
        <f t="shared" ref="D13:D55" si="0">C13/$C$7</f>
        <v>0.29132250399009985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793.35767498107464</v>
      </c>
      <c r="Q13" s="23"/>
    </row>
    <row r="14" spans="2:20">
      <c r="B14" s="7" t="s">
        <v>59</v>
      </c>
      <c r="C14" s="1">
        <f>$N$2</f>
        <v>539.94000000000005</v>
      </c>
      <c r="D14" s="20">
        <f t="shared" si="0"/>
        <v>0.12381232314717162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250.12447627808226</v>
      </c>
      <c r="D15" s="20">
        <f t="shared" si="0"/>
        <v>5.735543298136641E-2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218.56719587825879</v>
      </c>
      <c r="D16" s="20">
        <f t="shared" si="0"/>
        <v>5.0119110059358693E-2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2.5625119664585746E-2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2.0637680266780468E-2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1.4343187785412425E-2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1.1625893216952997E-2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48.057669518625609</v>
      </c>
      <c r="D21" s="20">
        <f t="shared" si="0"/>
        <v>1.1019986865466631E-2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47.969740345325278</v>
      </c>
      <c r="D22" s="20">
        <f t="shared" si="0"/>
        <v>1.0999824041414469E-2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43.494238985563072</v>
      </c>
      <c r="D23" s="20">
        <f t="shared" si="0"/>
        <v>9.9735577514554301E-3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38.558354694237821</v>
      </c>
      <c r="D24" s="20">
        <f t="shared" si="0"/>
        <v>8.8417221754754881E-3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37.696749951081991</v>
      </c>
      <c r="D25" s="20">
        <f t="shared" si="0"/>
        <v>8.6441496954133591E-3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33.141915006754886</v>
      </c>
      <c r="D26" s="20">
        <f t="shared" si="0"/>
        <v>7.5996916148691196E-3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19.787824017513049</v>
      </c>
      <c r="D27" s="20">
        <f t="shared" si="0"/>
        <v>4.5374976138750408E-3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18.654102099260971</v>
      </c>
      <c r="D28" s="20">
        <f t="shared" si="0"/>
        <v>4.2775266087602916E-3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17.494830889036525</v>
      </c>
      <c r="D29" s="20">
        <f t="shared" si="0"/>
        <v>4.0116969578814499E-3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17.555774940995157</v>
      </c>
      <c r="D30" s="20">
        <f t="shared" si="0"/>
        <v>4.0256718896423864E-3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14.985903207729301</v>
      </c>
      <c r="D31" s="20">
        <f t="shared" si="0"/>
        <v>3.4363808767781897E-3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15.009419102338763</v>
      </c>
      <c r="D32" s="20">
        <f t="shared" si="0"/>
        <v>3.4417732491574941E-3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11.853956730513643</v>
      </c>
      <c r="D33" s="20">
        <f t="shared" si="0"/>
        <v>2.7182018766732322E-3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11.536807379867515</v>
      </c>
      <c r="D34" s="20">
        <f t="shared" si="0"/>
        <v>2.6454771333904339E-3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10.771988040816384</v>
      </c>
      <c r="D35" s="20">
        <f t="shared" si="0"/>
        <v>2.4700982780439052E-3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10.653305219494674</v>
      </c>
      <c r="D36" s="20">
        <f t="shared" si="0"/>
        <v>2.4428834100483844E-3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2.4077293644577213E-3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9.3604660759822735</v>
      </c>
      <c r="D38" s="20">
        <f t="shared" si="0"/>
        <v>2.1464256224907486E-3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7.9309008781996075</v>
      </c>
      <c r="D39" s="20">
        <f t="shared" si="0"/>
        <v>1.8186155172423546E-3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1.4629822233562153E-3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5.5220516247921267</v>
      </c>
      <c r="D41" s="20">
        <f t="shared" si="0"/>
        <v>1.2662481761012833E-3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5.1019956858982995</v>
      </c>
      <c r="D42" s="20">
        <f t="shared" si="0"/>
        <v>1.1699261743118045E-3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4.8870939560904194</v>
      </c>
      <c r="D43" s="20">
        <f t="shared" si="0"/>
        <v>1.1206475833278814E-3</v>
      </c>
    </row>
    <row r="44" spans="2:14">
      <c r="B44" s="22" t="s">
        <v>37</v>
      </c>
      <c r="C44" s="9">
        <f>[2]GRT!$J$4</f>
        <v>4.4571587183434396</v>
      </c>
      <c r="D44" s="20">
        <f t="shared" si="0"/>
        <v>1.0220601836384991E-3</v>
      </c>
    </row>
    <row r="45" spans="2:14">
      <c r="B45" s="22" t="s">
        <v>56</v>
      </c>
      <c r="C45" s="9">
        <f>[2]SHIB!$J$4</f>
        <v>4.1093103200485057</v>
      </c>
      <c r="D45" s="20">
        <f t="shared" si="0"/>
        <v>9.4229591669047082E-4</v>
      </c>
    </row>
    <row r="46" spans="2:14">
      <c r="B46" s="22" t="s">
        <v>36</v>
      </c>
      <c r="C46" s="9">
        <f>[2]AMP!$J$4</f>
        <v>3.788982554094257</v>
      </c>
      <c r="D46" s="20">
        <f t="shared" si="0"/>
        <v>8.6884233875340552E-4</v>
      </c>
    </row>
    <row r="47" spans="2:14">
      <c r="B47" s="22" t="s">
        <v>64</v>
      </c>
      <c r="C47" s="10">
        <f>[2]ACE!$J$4</f>
        <v>2.7142094181628558</v>
      </c>
      <c r="D47" s="20">
        <f t="shared" si="0"/>
        <v>6.2238873499032509E-4</v>
      </c>
    </row>
    <row r="48" spans="2:14">
      <c r="B48" s="22" t="s">
        <v>40</v>
      </c>
      <c r="C48" s="9">
        <f>[2]SHPING!$J$4</f>
        <v>2.5961943977208906</v>
      </c>
      <c r="D48" s="20">
        <f t="shared" si="0"/>
        <v>5.9532699878411582E-4</v>
      </c>
    </row>
    <row r="49" spans="2:4">
      <c r="B49" s="22" t="s">
        <v>62</v>
      </c>
      <c r="C49" s="10">
        <f>[2]SEI!$J$4</f>
        <v>2.5828486111345343</v>
      </c>
      <c r="D49" s="20">
        <f t="shared" si="0"/>
        <v>5.9226670904547244E-4</v>
      </c>
    </row>
    <row r="50" spans="2:4">
      <c r="B50" s="7" t="s">
        <v>25</v>
      </c>
      <c r="C50" s="1">
        <f>[2]POLIS!J4</f>
        <v>2.5021000037158054</v>
      </c>
      <c r="D50" s="20">
        <f t="shared" si="0"/>
        <v>5.7375044302441125E-4</v>
      </c>
    </row>
    <row r="51" spans="2:4">
      <c r="B51" s="22" t="s">
        <v>50</v>
      </c>
      <c r="C51" s="9">
        <f>[2]KAVA!$J$4</f>
        <v>2.2255275584247318</v>
      </c>
      <c r="D51" s="20">
        <f t="shared" si="0"/>
        <v>5.1033029084086889E-4</v>
      </c>
    </row>
    <row r="52" spans="2:4">
      <c r="B52" s="7" t="s">
        <v>28</v>
      </c>
      <c r="C52" s="1">
        <f>[2]ATLAS!O47</f>
        <v>2.2722003473158594</v>
      </c>
      <c r="D52" s="20">
        <f t="shared" si="0"/>
        <v>5.2103271411080266E-4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3.8908759772799317E-4</v>
      </c>
    </row>
    <row r="54" spans="2:4">
      <c r="B54" s="22" t="s">
        <v>63</v>
      </c>
      <c r="C54" s="10">
        <f>[2]MEME!$J$4</f>
        <v>1.5364947836019132</v>
      </c>
      <c r="D54" s="20">
        <f t="shared" si="0"/>
        <v>3.5232986750613699E-4</v>
      </c>
    </row>
    <row r="55" spans="2:4">
      <c r="B55" s="22" t="s">
        <v>43</v>
      </c>
      <c r="C55" s="9">
        <f>[2]TRX!$J$4</f>
        <v>0.97076631839474281</v>
      </c>
      <c r="D55" s="20">
        <f t="shared" si="0"/>
        <v>2.2260405436433676E-4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2024-01-07T19:44:35Z</dcterms:modified>
</cp:coreProperties>
</file>