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N2" i="1"/>
  <c r="H2"/>
  <c r="C30" l="1"/>
  <c r="T2"/>
  <c r="C25" i="2" l="1"/>
  <c r="C29" i="1" l="1"/>
  <c r="C4"/>
  <c r="C38"/>
  <c r="C28"/>
  <c r="Q2" l="1"/>
  <c r="C44" l="1"/>
  <c r="C43" l="1"/>
  <c r="C46" l="1"/>
  <c r="C45"/>
  <c r="C25"/>
  <c r="C17"/>
  <c r="C16" l="1"/>
  <c r="C49" l="1"/>
  <c r="C40" l="1"/>
  <c r="C48" l="1"/>
  <c r="C22" l="1"/>
  <c r="C23"/>
  <c r="C47"/>
  <c r="C42"/>
  <c r="C15"/>
  <c r="C27"/>
  <c r="C33" l="1"/>
  <c r="C50"/>
  <c r="C41"/>
  <c r="C31"/>
  <c r="C34"/>
  <c r="C35"/>
  <c r="C37"/>
  <c r="C39"/>
  <c r="C32"/>
  <c r="C36"/>
  <c r="C24"/>
  <c r="C18"/>
  <c r="C12"/>
  <c r="C20" l="1"/>
  <c r="C21"/>
  <c r="C14"/>
  <c r="C19"/>
  <c r="C13" l="1"/>
  <c r="C26" l="1"/>
  <c r="C7" l="1"/>
  <c r="N9" l="1"/>
  <c r="D13"/>
  <c r="D36"/>
  <c r="D19"/>
  <c r="D25"/>
  <c r="Q3"/>
  <c r="D48"/>
  <c r="D44"/>
  <c r="D20"/>
  <c r="D7"/>
  <c r="E7" s="1"/>
  <c r="D42"/>
  <c r="D22"/>
  <c r="D46"/>
  <c r="N8"/>
  <c r="D33"/>
  <c r="D34"/>
  <c r="D18"/>
  <c r="D35"/>
  <c r="D43"/>
  <c r="D47"/>
  <c r="D17"/>
  <c r="D28"/>
  <c r="D15"/>
  <c r="M9"/>
  <c r="D39"/>
  <c r="D12"/>
  <c r="D41"/>
  <c r="D49"/>
  <c r="D45"/>
  <c r="M8"/>
  <c r="D38"/>
  <c r="D32"/>
  <c r="D26"/>
  <c r="D14"/>
  <c r="D50"/>
  <c r="D29"/>
  <c r="D21"/>
  <c r="D40"/>
  <c r="D23"/>
  <c r="D31"/>
  <c r="D27"/>
  <c r="D16"/>
  <c r="D37"/>
  <c r="D24"/>
  <c r="D30"/>
  <c r="N10" l="1"/>
  <c r="M10"/>
  <c r="M11" l="1"/>
  <c r="N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M26" l="1"/>
  <c r="N26"/>
  <c r="N27" l="1"/>
  <c r="M27"/>
  <c r="N28" l="1"/>
  <c r="M28"/>
  <c r="N29" l="1"/>
  <c r="M29"/>
  <c r="N30" l="1"/>
  <c r="M30"/>
  <c r="M31" l="1"/>
  <c r="N31"/>
  <c r="M32" l="1"/>
  <c r="N32"/>
  <c r="N33" l="1"/>
  <c r="M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<sst xmlns="http://schemas.openxmlformats.org/spreadsheetml/2006/main" count="97" uniqueCount="60">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</sst>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954.7596631314392</c:v>
                </c:pt>
                <c:pt idx="1">
                  <c:v>870.50801268700661</c:v>
                </c:pt>
                <c:pt idx="2">
                  <c:v>193.08956164863696</c:v>
                </c:pt>
                <c:pt idx="3">
                  <c:v>682.94385818775891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954.7596631314392</v>
          </cell>
        </row>
      </sheetData>
      <sheetData sheetId="1">
        <row r="4">
          <cell r="J4">
            <v>870.50801268700661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0.73095469099443677</v>
          </cell>
        </row>
      </sheetData>
      <sheetData sheetId="4">
        <row r="46">
          <cell r="M46">
            <v>79.390000000000015</v>
          </cell>
          <cell r="O46">
            <v>0.96868209458988552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30.239382447883767</v>
          </cell>
        </row>
      </sheetData>
      <sheetData sheetId="8">
        <row r="4">
          <cell r="J4">
            <v>7.2110887787292661</v>
          </cell>
        </row>
      </sheetData>
      <sheetData sheetId="9">
        <row r="4">
          <cell r="J4">
            <v>17.438085713793416</v>
          </cell>
        </row>
      </sheetData>
      <sheetData sheetId="10">
        <row r="4">
          <cell r="J4">
            <v>10.387547382178928</v>
          </cell>
        </row>
      </sheetData>
      <sheetData sheetId="11">
        <row r="4">
          <cell r="J4">
            <v>34.540140486926482</v>
          </cell>
        </row>
      </sheetData>
      <sheetData sheetId="12">
        <row r="4">
          <cell r="J4">
            <v>2.3102855417305692</v>
          </cell>
        </row>
      </sheetData>
      <sheetData sheetId="13">
        <row r="4">
          <cell r="J4">
            <v>145.7305801946506</v>
          </cell>
        </row>
      </sheetData>
      <sheetData sheetId="14">
        <row r="4">
          <cell r="J4">
            <v>4.582099322151179</v>
          </cell>
        </row>
      </sheetData>
      <sheetData sheetId="15">
        <row r="4">
          <cell r="J4">
            <v>30.460203237397923</v>
          </cell>
        </row>
      </sheetData>
      <sheetData sheetId="16">
        <row r="4">
          <cell r="J4">
            <v>3.9080894288154067</v>
          </cell>
        </row>
      </sheetData>
      <sheetData sheetId="17">
        <row r="4">
          <cell r="J4">
            <v>7.0827573037389158</v>
          </cell>
        </row>
      </sheetData>
      <sheetData sheetId="18">
        <row r="4">
          <cell r="J4">
            <v>8.5179562376143689</v>
          </cell>
        </row>
      </sheetData>
      <sheetData sheetId="19">
        <row r="4">
          <cell r="J4">
            <v>9.0486773848455613</v>
          </cell>
        </row>
      </sheetData>
      <sheetData sheetId="20">
        <row r="4">
          <cell r="J4">
            <v>10.839384055065716</v>
          </cell>
        </row>
      </sheetData>
      <sheetData sheetId="21">
        <row r="4">
          <cell r="J4">
            <v>1.4490754032200677</v>
          </cell>
        </row>
      </sheetData>
      <sheetData sheetId="22">
        <row r="4">
          <cell r="J4">
            <v>26.58356582246903</v>
          </cell>
        </row>
      </sheetData>
      <sheetData sheetId="23">
        <row r="4">
          <cell r="J4">
            <v>33.785299219994791</v>
          </cell>
        </row>
      </sheetData>
      <sheetData sheetId="24">
        <row r="4">
          <cell r="J4">
            <v>24.719847436182736</v>
          </cell>
        </row>
      </sheetData>
      <sheetData sheetId="25">
        <row r="4">
          <cell r="J4">
            <v>28.03569374033891</v>
          </cell>
        </row>
      </sheetData>
      <sheetData sheetId="26">
        <row r="4">
          <cell r="J4">
            <v>4.1068638570744334</v>
          </cell>
        </row>
      </sheetData>
      <sheetData sheetId="27">
        <row r="4">
          <cell r="J4">
            <v>193.08956164863696</v>
          </cell>
        </row>
      </sheetData>
      <sheetData sheetId="28">
        <row r="4">
          <cell r="J4">
            <v>0.71175826171968593</v>
          </cell>
        </row>
      </sheetData>
      <sheetData sheetId="29">
        <row r="4">
          <cell r="J4">
            <v>10.25694390940283</v>
          </cell>
        </row>
      </sheetData>
      <sheetData sheetId="30">
        <row r="4">
          <cell r="J4">
            <v>21.53945561772775</v>
          </cell>
        </row>
      </sheetData>
      <sheetData sheetId="31">
        <row r="4">
          <cell r="J4">
            <v>4.3956476419086989</v>
          </cell>
        </row>
      </sheetData>
      <sheetData sheetId="32">
        <row r="4">
          <cell r="J4">
            <v>2.4450871192129116</v>
          </cell>
        </row>
      </sheetData>
      <sheetData sheetId="33">
        <row r="4">
          <cell r="J4">
            <v>1.4974174551569042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topLeftCell="A22" workbookViewId="0">
      <selection activeCell="B35" sqref="B3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13.11+0.42848323</f>
        <v>13.538483229999999</v>
      </c>
      <c r="J2" t="s">
        <v>6</v>
      </c>
      <c r="K2" s="9">
        <v>16.47</v>
      </c>
      <c r="M2" t="s">
        <v>7</v>
      </c>
      <c r="N2" s="9">
        <f>15.33</f>
        <v>15.33</v>
      </c>
      <c r="P2" t="s">
        <v>8</v>
      </c>
      <c r="Q2" s="10">
        <f>N2+K2+H2</f>
        <v>45.338483229999994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1.6634790464444518E-2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2725.5217507492644</v>
      </c>
      <c r="D7" s="20">
        <f>(C7*[1]Feuil1!$K$2-C4)/C4</f>
        <v>3.6017039758492311E-2</v>
      </c>
      <c r="E7" s="31">
        <f>C7-C7/(1+D7)</f>
        <v>94.752519980033412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954.7596631314392</v>
      </c>
    </row>
    <row r="9" spans="2:20">
      <c r="M9" s="17" t="str">
        <f>IF(C13&gt;C7*[2]Params!F8,B13,"Others")</f>
        <v>BTC</v>
      </c>
      <c r="N9" s="18">
        <f>IF(C13&gt;C7*0.1,C13,C7)</f>
        <v>870.50801268700661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193.08956164863696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682.94385818775891</v>
      </c>
    </row>
    <row r="12" spans="2:20">
      <c r="B12" s="7" t="s">
        <v>19</v>
      </c>
      <c r="C12" s="1">
        <f>[2]ETH!J4</f>
        <v>954.7596631314392</v>
      </c>
      <c r="D12" s="20">
        <f>C12/$C$7</f>
        <v>0.35030344662227308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870.50801268700661</v>
      </c>
      <c r="D13" s="20">
        <f t="shared" ref="D13:D50" si="0">C13/$C$7</f>
        <v>0.31939132844846974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193.08956164863696</v>
      </c>
      <c r="D14" s="20">
        <f t="shared" si="0"/>
        <v>7.0844990173186226E-2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145.7305801946506</v>
      </c>
      <c r="D15" s="20">
        <f t="shared" si="0"/>
        <v>5.3468874410775948E-2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2.9128367799000382E-2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2.5371288994846659E-2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34.540140486926482</v>
      </c>
      <c r="D18" s="20">
        <f>C18/$C$7</f>
        <v>1.2672854464445629E-2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33.785299219994791</v>
      </c>
      <c r="D19" s="20">
        <f>C19/$C$7</f>
        <v>1.2395901522600943E-2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30.460203237397923</v>
      </c>
      <c r="D20" s="20">
        <f t="shared" si="0"/>
        <v>1.1175916401703347E-2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30.239382447883767</v>
      </c>
      <c r="D21" s="20">
        <f t="shared" si="0"/>
        <v>1.109489676226974E-2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28.03569374033891</v>
      </c>
      <c r="D22" s="20">
        <f t="shared" si="0"/>
        <v>1.0286358467926998E-2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26.58356582246903</v>
      </c>
      <c r="D23" s="20">
        <f t="shared" si="0"/>
        <v>9.7535695010179339E-3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24.719847436182736</v>
      </c>
      <c r="D24" s="20">
        <f t="shared" si="0"/>
        <v>9.069767074648032E-3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8.3164504779444336E-3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21.53945561772775</v>
      </c>
      <c r="D26" s="20">
        <f t="shared" si="0"/>
        <v>7.9028742338256557E-3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17.438085713793416</v>
      </c>
      <c r="D27" s="20">
        <f t="shared" si="0"/>
        <v>6.3980724824520552E-3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6.0428796781652116E-3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15.33</v>
      </c>
      <c r="D29" s="20">
        <f t="shared" si="0"/>
        <v>5.6246111394215367E-3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13.538483229999999</v>
      </c>
      <c r="D30" s="20">
        <f t="shared" si="0"/>
        <v>4.9672996468577727E-3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10.839384055065716</v>
      </c>
      <c r="D31" s="20">
        <f t="shared" si="0"/>
        <v>3.9769941487665236E-3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10.387547382178928</v>
      </c>
      <c r="D32" s="20">
        <f t="shared" si="0"/>
        <v>3.8112142672584877E-3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10.25694390940283</v>
      </c>
      <c r="D33" s="20">
        <f t="shared" si="0"/>
        <v>3.7632955622471649E-3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9.0486773848455613</v>
      </c>
      <c r="D34" s="20">
        <f t="shared" si="0"/>
        <v>3.3199798836160521E-3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8.5179562376143689</v>
      </c>
      <c r="D35" s="20">
        <f t="shared" si="0"/>
        <v>3.1252571127978433E-3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7.2110887787292661</v>
      </c>
      <c r="D36" s="20">
        <f t="shared" si="0"/>
        <v>2.645764531780709E-3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7.0827573037389158</v>
      </c>
      <c r="D37" s="20">
        <f t="shared" si="0"/>
        <v>2.5986794278166437E-3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1.9812720256279386E-3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4.582099322151179</v>
      </c>
      <c r="D39" s="20">
        <f t="shared" si="0"/>
        <v>1.6811824454864574E-3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4.3956476419086989</v>
      </c>
      <c r="D40" s="20">
        <f t="shared" si="0"/>
        <v>1.6127729087835406E-3</v>
      </c>
    </row>
    <row r="41" spans="2:14">
      <c r="B41" s="22" t="s">
        <v>56</v>
      </c>
      <c r="C41" s="9">
        <f>[2]SHIB!$J$4</f>
        <v>4.1068638570744334</v>
      </c>
      <c r="D41" s="20">
        <f t="shared" si="0"/>
        <v>1.5068174950155612E-3</v>
      </c>
    </row>
    <row r="42" spans="2:14">
      <c r="B42" s="22" t="s">
        <v>33</v>
      </c>
      <c r="C42" s="1">
        <f>[2]EGLD!$J$4</f>
        <v>3.9080894288154067</v>
      </c>
      <c r="D42" s="20">
        <f t="shared" si="0"/>
        <v>1.4338867146230063E-3</v>
      </c>
    </row>
    <row r="43" spans="2:14">
      <c r="B43" s="22" t="s">
        <v>50</v>
      </c>
      <c r="C43" s="9">
        <f>[2]KAVA!$J$4</f>
        <v>2.4450871192129116</v>
      </c>
      <c r="D43" s="20">
        <f t="shared" si="0"/>
        <v>8.971079091703233E-4</v>
      </c>
    </row>
    <row r="44" spans="2:14">
      <c r="B44" s="22" t="s">
        <v>36</v>
      </c>
      <c r="C44" s="9">
        <f>[2]AMP!$J$4</f>
        <v>2.3102855417305692</v>
      </c>
      <c r="D44" s="20">
        <f t="shared" si="0"/>
        <v>8.4764891019323404E-4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6.2255735054528175E-4</v>
      </c>
    </row>
    <row r="46" spans="2:14">
      <c r="B46" s="22" t="s">
        <v>40</v>
      </c>
      <c r="C46" s="9">
        <f>[2]SHPING!$J$4</f>
        <v>1.4974174551569042</v>
      </c>
      <c r="D46" s="20">
        <f t="shared" si="0"/>
        <v>5.4940579899802821E-4</v>
      </c>
    </row>
    <row r="47" spans="2:14">
      <c r="B47" s="22" t="s">
        <v>23</v>
      </c>
      <c r="C47" s="9">
        <f>[2]LUNA!J4</f>
        <v>1.4490754032200677</v>
      </c>
      <c r="D47" s="20">
        <f t="shared" si="0"/>
        <v>5.316689924861935E-4</v>
      </c>
    </row>
    <row r="48" spans="2:14">
      <c r="B48" s="7" t="s">
        <v>28</v>
      </c>
      <c r="C48" s="1">
        <f>[2]ATLAS!O46</f>
        <v>0.96868209458988552</v>
      </c>
      <c r="D48" s="20">
        <f t="shared" si="0"/>
        <v>3.5541161772918831E-4</v>
      </c>
    </row>
    <row r="49" spans="2:4">
      <c r="B49" s="7" t="s">
        <v>25</v>
      </c>
      <c r="C49" s="1">
        <f>[2]POLIS!J4</f>
        <v>0.73095469099443677</v>
      </c>
      <c r="D49" s="20">
        <f t="shared" si="0"/>
        <v>2.6818890393866512E-4</v>
      </c>
    </row>
    <row r="50" spans="2:4">
      <c r="B50" s="22" t="s">
        <v>43</v>
      </c>
      <c r="C50" s="9">
        <f>[2]TRX!$J$4</f>
        <v>0.71175826171968593</v>
      </c>
      <c r="D50" s="20">
        <f t="shared" si="0"/>
        <v>2.6114569128792269E-4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2023-08-08T20:13:02Z</dcterms:modified>
</cp:coreProperties>
</file>