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15" l="1"/>
  <c r="C7" l="1"/>
  <c r="D15" s="1"/>
  <c r="D22" l="1"/>
  <c r="D47"/>
  <c r="D25"/>
  <c r="D20"/>
  <c r="D44"/>
  <c r="D18"/>
  <c r="D41"/>
  <c r="D27"/>
  <c r="D28"/>
  <c r="D13"/>
  <c r="N9"/>
  <c r="D30"/>
  <c r="D17"/>
  <c r="D46"/>
  <c r="D14"/>
  <c r="D26"/>
  <c r="D7"/>
  <c r="E7" s="1"/>
  <c r="D19"/>
  <c r="D50"/>
  <c r="D24"/>
  <c r="D37"/>
  <c r="D43"/>
  <c r="N8"/>
  <c r="Q3"/>
  <c r="D34"/>
  <c r="D21"/>
  <c r="D31"/>
  <c r="D38"/>
  <c r="D45"/>
  <c r="D32"/>
  <c r="D48"/>
  <c r="D16"/>
  <c r="M9"/>
  <c r="M8"/>
  <c r="D12"/>
  <c r="D49"/>
  <c r="D39"/>
  <c r="D40"/>
  <c r="D35"/>
  <c r="D33"/>
  <c r="D29"/>
  <c r="D36"/>
  <c r="D42"/>
  <c r="D2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<sst xmlns="http://schemas.openxmlformats.org/spreadsheetml/2006/main" count="92" uniqueCount="59">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</sst>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912.15875647532403</c:v>
                </c:pt>
                <c:pt idx="1">
                  <c:v>761.64491050665094</c:v>
                </c:pt>
                <c:pt idx="2">
                  <c:v>763.52589204503124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912.15875647532403</v>
          </cell>
        </row>
      </sheetData>
      <sheetData sheetId="1">
        <row r="4">
          <cell r="J4">
            <v>761.64491050665094</v>
          </cell>
        </row>
      </sheetData>
      <sheetData sheetId="2">
        <row r="2">
          <cell r="Y2">
            <v>61.33</v>
          </cell>
        </row>
      </sheetData>
      <sheetData sheetId="3">
        <row r="4">
          <cell r="J4">
            <v>1.1277893410972786</v>
          </cell>
        </row>
      </sheetData>
      <sheetData sheetId="4">
        <row r="46">
          <cell r="M46">
            <v>76.27000000000001</v>
          </cell>
          <cell r="O46">
            <v>0.73587326985916057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25.368981511244058</v>
          </cell>
        </row>
      </sheetData>
      <sheetData sheetId="8">
        <row r="4">
          <cell r="J4">
            <v>7.8404673684074071</v>
          </cell>
        </row>
      </sheetData>
      <sheetData sheetId="9">
        <row r="4">
          <cell r="J4">
            <v>20.585589678929072</v>
          </cell>
        </row>
      </sheetData>
      <sheetData sheetId="10">
        <row r="4">
          <cell r="J4">
            <v>11.276820530431866</v>
          </cell>
        </row>
      </sheetData>
      <sheetData sheetId="11">
        <row r="4">
          <cell r="J4">
            <v>29.029069051407944</v>
          </cell>
        </row>
      </sheetData>
      <sheetData sheetId="12">
        <row r="4">
          <cell r="J4">
            <v>2.1012514127919051</v>
          </cell>
        </row>
      </sheetData>
      <sheetData sheetId="13">
        <row r="4">
          <cell r="J4">
            <v>126.49459463326777</v>
          </cell>
        </row>
      </sheetData>
      <sheetData sheetId="14">
        <row r="4">
          <cell r="J4">
            <v>4.1695324540461565</v>
          </cell>
        </row>
      </sheetData>
      <sheetData sheetId="15">
        <row r="4">
          <cell r="J4">
            <v>26.3201805432297</v>
          </cell>
        </row>
      </sheetData>
      <sheetData sheetId="16">
        <row r="4">
          <cell r="J4">
            <v>4.2898300224347636</v>
          </cell>
        </row>
      </sheetData>
      <sheetData sheetId="17">
        <row r="4">
          <cell r="J4">
            <v>4.9770523427056474</v>
          </cell>
        </row>
      </sheetData>
      <sheetData sheetId="18">
        <row r="4">
          <cell r="J4">
            <v>8.7485810031064908</v>
          </cell>
        </row>
      </sheetData>
      <sheetData sheetId="19">
        <row r="4">
          <cell r="J4">
            <v>5.4087012346068581</v>
          </cell>
        </row>
      </sheetData>
      <sheetData sheetId="20">
        <row r="4">
          <cell r="J4">
            <v>10.803473614504439</v>
          </cell>
        </row>
      </sheetData>
      <sheetData sheetId="21">
        <row r="4">
          <cell r="J4">
            <v>1.4787540316982244</v>
          </cell>
        </row>
      </sheetData>
      <sheetData sheetId="22">
        <row r="4">
          <cell r="J4">
            <v>33.15117519564501</v>
          </cell>
        </row>
      </sheetData>
      <sheetData sheetId="23">
        <row r="4">
          <cell r="J4">
            <v>32.99187623310219</v>
          </cell>
        </row>
      </sheetData>
      <sheetData sheetId="24">
        <row r="4">
          <cell r="J4">
            <v>26.911305603455784</v>
          </cell>
        </row>
      </sheetData>
      <sheetData sheetId="25">
        <row r="4">
          <cell r="J4">
            <v>24.089331695141613</v>
          </cell>
        </row>
      </sheetData>
      <sheetData sheetId="26">
        <row r="4">
          <cell r="J4">
            <v>3.4854146063460028</v>
          </cell>
        </row>
      </sheetData>
      <sheetData sheetId="27">
        <row r="4">
          <cell r="J4">
            <v>128.52780296292852</v>
          </cell>
        </row>
      </sheetData>
      <sheetData sheetId="28">
        <row r="4">
          <cell r="J4">
            <v>0.71898981378612647</v>
          </cell>
        </row>
      </sheetData>
      <sheetData sheetId="29">
        <row r="4">
          <cell r="J4">
            <v>6.6448717229140373</v>
          </cell>
        </row>
      </sheetData>
      <sheetData sheetId="30">
        <row r="4">
          <cell r="J4">
            <v>22.850187097568082</v>
          </cell>
        </row>
      </sheetData>
      <sheetData sheetId="31">
        <row r="4">
          <cell r="J4">
            <v>2.8969466346964081</v>
          </cell>
        </row>
      </sheetData>
      <sheetData sheetId="32">
        <row r="4">
          <cell r="J4">
            <v>2.7769286815566514</v>
          </cell>
        </row>
      </sheetData>
      <sheetData sheetId="33">
        <row r="4">
          <cell r="J4">
            <v>1.9023266216373178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12.32</v>
      </c>
      <c r="P2" t="s">
        <v>8</v>
      </c>
      <c r="Q2" s="10">
        <f>N2+K2+H2</f>
        <v>44.216000000000001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1.7970914369797687E-2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2460.4201594945207</v>
      </c>
      <c r="D7" s="20">
        <f>(C7*[1]Feuil1!$K$2-C4)/C4</f>
        <v>4.0327987406336904E-3</v>
      </c>
      <c r="E7" s="32">
        <f>C7-C7/(1+D7)</f>
        <v>9.8825250859185871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912.15875647532403</v>
      </c>
    </row>
    <row r="9" spans="2:20">
      <c r="M9" s="17" t="str">
        <f>IF(C13&gt;C7*[2]Params!F8,B13,"Others")</f>
        <v>BTC</v>
      </c>
      <c r="N9" s="18">
        <f>IF(C13&gt;C7*0.1,C13,C7)</f>
        <v>761.64491050665094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763.52589204503124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912.15875647532403</v>
      </c>
      <c r="D12" s="30">
        <f>C12/$C$7</f>
        <v>0.37073292256828272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761.64491050665094</v>
      </c>
      <c r="D13" s="30">
        <f t="shared" ref="D13:D50" si="0">C13/$C$7</f>
        <v>0.30955888065196413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126.49459463326777</v>
      </c>
      <c r="D14" s="30">
        <f t="shared" si="0"/>
        <v>5.1411785968805981E-2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128.52780296292852</v>
      </c>
      <c r="D15" s="30">
        <f t="shared" si="0"/>
        <v>5.2238152279378912E-2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3.0998770557817752E-2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61.33</v>
      </c>
      <c r="D17" s="30">
        <f t="shared" si="0"/>
        <v>2.4926636925540351E-2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32.99187623310219</v>
      </c>
      <c r="D18" s="30">
        <f>C18/$C$7</f>
        <v>1.3409041584133412E-2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33.15117519564501</v>
      </c>
      <c r="D19" s="30">
        <f>C19/$C$7</f>
        <v>1.3473786201806982E-2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6.3363161530926798E-3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29.029069051407944</v>
      </c>
      <c r="D21" s="30">
        <f t="shared" si="0"/>
        <v>1.1798419444495122E-2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25.368981511244058</v>
      </c>
      <c r="D22" s="30">
        <f t="shared" si="0"/>
        <v>1.031083305562574E-2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26.911305603455784</v>
      </c>
      <c r="D23" s="30">
        <f t="shared" si="0"/>
        <v>1.0937687004232869E-2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26.3201805432297</v>
      </c>
      <c r="D24" s="30">
        <f t="shared" si="0"/>
        <v>1.0697433298805775E-2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24.089331695141613</v>
      </c>
      <c r="D25" s="30">
        <f t="shared" si="0"/>
        <v>9.7907390338122686E-3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22.850187097568082</v>
      </c>
      <c r="D26" s="30">
        <f t="shared" si="0"/>
        <v>9.2871077362097869E-3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20.585589678929072</v>
      </c>
      <c r="D27" s="30">
        <f t="shared" si="0"/>
        <v>8.3666968828438899E-3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8.1286929481625154E-3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6.6273233606368989E-3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5.0072748560681096E-3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11.276820530431866</v>
      </c>
      <c r="D31" s="30">
        <f t="shared" si="0"/>
        <v>4.5832905761707893E-3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10.803473614504439</v>
      </c>
      <c r="D32" s="30">
        <f t="shared" si="0"/>
        <v>4.3909059892941011E-3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7.8404673684074071</v>
      </c>
      <c r="D33" s="30">
        <f t="shared" si="0"/>
        <v>3.1866375903935799E-3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8.7485810031064908</v>
      </c>
      <c r="D34" s="30">
        <f t="shared" si="0"/>
        <v>3.5557264353190134E-3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6.6448717229140373</v>
      </c>
      <c r="D35" s="30">
        <f t="shared" si="0"/>
        <v>2.7007060957747915E-3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5.4087012346068581</v>
      </c>
      <c r="D36" s="30">
        <f t="shared" si="0"/>
        <v>2.1982835792233326E-3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2.1947470960038793E-3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4.9770523427056474</v>
      </c>
      <c r="D38" s="30">
        <f t="shared" si="0"/>
        <v>2.0228465140393558E-3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4.2898300224347636</v>
      </c>
      <c r="D39" s="30">
        <f t="shared" si="0"/>
        <v>1.7435355526090653E-3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4.1695324540461565</v>
      </c>
      <c r="D40" s="30">
        <f t="shared" si="0"/>
        <v>1.6946424528169867E-3</v>
      </c>
    </row>
    <row r="41" spans="2:14">
      <c r="B41" s="22" t="s">
        <v>56</v>
      </c>
      <c r="C41" s="9">
        <f>[2]SHIB!$J$4</f>
        <v>3.4854146063460028</v>
      </c>
      <c r="D41" s="30">
        <f t="shared" si="0"/>
        <v>1.4165932566013689E-3</v>
      </c>
    </row>
    <row r="42" spans="2:14">
      <c r="B42" s="22" t="s">
        <v>37</v>
      </c>
      <c r="C42" s="9">
        <f>[2]GRT!$J$4</f>
        <v>2.8969466346964081</v>
      </c>
      <c r="D42" s="30">
        <f t="shared" si="0"/>
        <v>1.1774194840329911E-3</v>
      </c>
    </row>
    <row r="43" spans="2:14">
      <c r="B43" s="22" t="s">
        <v>50</v>
      </c>
      <c r="C43" s="9">
        <f>[2]KAVA!$J$4</f>
        <v>2.7769286815566514</v>
      </c>
      <c r="D43" s="30">
        <f t="shared" si="0"/>
        <v>1.1286400295659892E-3</v>
      </c>
    </row>
    <row r="44" spans="2:14">
      <c r="B44" s="22" t="s">
        <v>36</v>
      </c>
      <c r="C44" s="9">
        <f>[2]AMP!$J$4</f>
        <v>2.1012514127919051</v>
      </c>
      <c r="D44" s="30">
        <f t="shared" si="0"/>
        <v>8.5402137707390395E-4</v>
      </c>
    </row>
    <row r="45" spans="2:14">
      <c r="B45" s="22" t="s">
        <v>40</v>
      </c>
      <c r="C45" s="9">
        <f>[2]SHPING!$J$4</f>
        <v>1.9023266216373178</v>
      </c>
      <c r="D45" s="30">
        <f t="shared" si="0"/>
        <v>7.7317144972025432E-4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6.8963570854036426E-4</v>
      </c>
    </row>
    <row r="47" spans="2:14">
      <c r="B47" s="22" t="s">
        <v>23</v>
      </c>
      <c r="C47" s="9">
        <f>[2]LUNA!J4</f>
        <v>1.4787540316982244</v>
      </c>
      <c r="D47" s="30">
        <f t="shared" si="0"/>
        <v>6.0101687347661223E-4</v>
      </c>
    </row>
    <row r="48" spans="2:14">
      <c r="B48" s="7" t="s">
        <v>25</v>
      </c>
      <c r="C48" s="1">
        <f>[2]POLIS!J4</f>
        <v>1.1277893410972786</v>
      </c>
      <c r="D48" s="30">
        <f t="shared" si="0"/>
        <v>4.5837266319951486E-4</v>
      </c>
    </row>
    <row r="49" spans="2:4">
      <c r="B49" s="22" t="s">
        <v>43</v>
      </c>
      <c r="C49" s="9">
        <f>[2]TRX!$J$4</f>
        <v>0.71898981378612647</v>
      </c>
      <c r="D49" s="30">
        <f t="shared" si="0"/>
        <v>2.9222237145619829E-4</v>
      </c>
    </row>
    <row r="50" spans="2:4">
      <c r="B50" s="7" t="s">
        <v>28</v>
      </c>
      <c r="C50" s="1">
        <f>[2]ATLAS!O46</f>
        <v>0.73587326985916057</v>
      </c>
      <c r="D50" s="30">
        <f t="shared" si="0"/>
        <v>2.9908439297227248E-4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2023-06-09T10:52:00Z</dcterms:modified>
</cp:coreProperties>
</file>