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50" l="1"/>
  <c r="C30" l="1"/>
  <c r="C32"/>
  <c r="C42" l="1"/>
  <c r="C41" l="1"/>
  <c r="C28" l="1"/>
  <c r="C49" l="1"/>
  <c r="C39" l="1"/>
  <c r="C15" l="1"/>
  <c r="C24"/>
  <c r="C26" l="1"/>
  <c r="C29"/>
  <c r="C16"/>
  <c r="C27" l="1"/>
  <c r="C44" l="1"/>
  <c r="C31" l="1"/>
  <c r="C38"/>
  <c r="C35"/>
  <c r="C21"/>
  <c r="C13" l="1"/>
  <c r="C22"/>
  <c r="C36" l="1"/>
  <c r="C12" l="1"/>
  <c r="C17" l="1"/>
  <c r="C7" l="1"/>
  <c r="N8" l="1"/>
  <c r="M8"/>
  <c r="D25"/>
  <c r="D15"/>
  <c r="D29"/>
  <c r="D45"/>
  <c r="D43"/>
  <c r="D30"/>
  <c r="D27"/>
  <c r="D18"/>
  <c r="D37"/>
  <c r="D50"/>
  <c r="D40"/>
  <c r="D14"/>
  <c r="D42"/>
  <c r="D19"/>
  <c r="D26"/>
  <c r="N9"/>
  <c r="D16"/>
  <c r="D31"/>
  <c r="D34"/>
  <c r="D21"/>
  <c r="D12"/>
  <c r="D35"/>
  <c r="D32"/>
  <c r="D7"/>
  <c r="E7" s="1"/>
  <c r="M9"/>
  <c r="D13"/>
  <c r="Q3"/>
  <c r="D28"/>
  <c r="D44"/>
  <c r="D33"/>
  <c r="D49"/>
  <c r="D24"/>
  <c r="D23"/>
  <c r="D48"/>
  <c r="D39"/>
  <c r="D47"/>
  <c r="D20"/>
  <c r="D22"/>
  <c r="D36"/>
  <c r="D46"/>
  <c r="D38"/>
  <c r="D41"/>
  <c r="D17"/>
  <c r="M10" l="1"/>
  <c r="N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<sst xmlns="http://schemas.openxmlformats.org/spreadsheetml/2006/main" count="102" uniqueCount="62">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</sst>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1303.2570174041871</c:v>
                </c:pt>
                <c:pt idx="1">
                  <c:v>1257.1853612870966</c:v>
                </c:pt>
                <c:pt idx="2">
                  <c:v>343.15</c:v>
                </c:pt>
                <c:pt idx="3">
                  <c:v>270.39968715170568</c:v>
                </c:pt>
                <c:pt idx="4">
                  <c:v>1034.9147253980989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1257.1853612870966</v>
          </cell>
        </row>
      </sheetData>
      <sheetData sheetId="1">
        <row r="4">
          <cell r="J4">
            <v>1303.2570174041871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4.1107553631899814</v>
          </cell>
        </row>
      </sheetData>
      <sheetData sheetId="4">
        <row r="47">
          <cell r="M47">
            <v>139.05000000000001</v>
          </cell>
          <cell r="O47">
            <v>1.7503489590414709</v>
          </cell>
        </row>
      </sheetData>
      <sheetData sheetId="5">
        <row r="4">
          <cell r="C4">
            <v>-109.33333333333333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40.902461162416671</v>
          </cell>
        </row>
      </sheetData>
      <sheetData sheetId="8">
        <row r="4">
          <cell r="J4">
            <v>12.714564133331352</v>
          </cell>
        </row>
      </sheetData>
      <sheetData sheetId="9">
        <row r="4">
          <cell r="J4">
            <v>22.785227330029887</v>
          </cell>
        </row>
      </sheetData>
      <sheetData sheetId="10">
        <row r="4">
          <cell r="J4">
            <v>12.901143111835445</v>
          </cell>
        </row>
      </sheetData>
      <sheetData sheetId="11">
        <row r="4">
          <cell r="J4">
            <v>58.491001573349251</v>
          </cell>
        </row>
      </sheetData>
      <sheetData sheetId="12">
        <row r="4">
          <cell r="J4">
            <v>3.1418736378547401</v>
          </cell>
        </row>
      </sheetData>
      <sheetData sheetId="13">
        <row r="4">
          <cell r="J4">
            <v>165.3343764726188</v>
          </cell>
        </row>
      </sheetData>
      <sheetData sheetId="14">
        <row r="4">
          <cell r="J4">
            <v>6.1177879164484956</v>
          </cell>
        </row>
      </sheetData>
      <sheetData sheetId="15">
        <row r="4">
          <cell r="J4">
            <v>40.569612601113477</v>
          </cell>
        </row>
      </sheetData>
      <sheetData sheetId="16">
        <row r="4">
          <cell r="J4">
            <v>6.6416425430036297</v>
          </cell>
        </row>
      </sheetData>
      <sheetData sheetId="17">
        <row r="4">
          <cell r="J4">
            <v>12.111161196212157</v>
          </cell>
        </row>
      </sheetData>
      <sheetData sheetId="18">
        <row r="4">
          <cell r="J4">
            <v>12.4310751522065</v>
          </cell>
        </row>
      </sheetData>
      <sheetData sheetId="19">
        <row r="4">
          <cell r="J4">
            <v>8.6386522814204252</v>
          </cell>
        </row>
      </sheetData>
      <sheetData sheetId="20">
        <row r="4">
          <cell r="J4">
            <v>12.675430889708387</v>
          </cell>
        </row>
      </sheetData>
      <sheetData sheetId="21">
        <row r="4">
          <cell r="J4">
            <v>3.7047139160149416</v>
          </cell>
        </row>
      </sheetData>
      <sheetData sheetId="22">
        <row r="4">
          <cell r="J4">
            <v>23.354141332971313</v>
          </cell>
        </row>
      </sheetData>
      <sheetData sheetId="23">
        <row r="4">
          <cell r="J4">
            <v>49.427326052420071</v>
          </cell>
        </row>
      </sheetData>
      <sheetData sheetId="24">
        <row r="4">
          <cell r="J4">
            <v>41.253084141770138</v>
          </cell>
        </row>
      </sheetData>
      <sheetData sheetId="25">
        <row r="4">
          <cell r="J4">
            <v>47.841492647673327</v>
          </cell>
        </row>
      </sheetData>
      <sheetData sheetId="26">
        <row r="4">
          <cell r="J4">
            <v>4.4357309106448159</v>
          </cell>
        </row>
      </sheetData>
      <sheetData sheetId="27">
        <row r="4">
          <cell r="J4">
            <v>270.39968715170568</v>
          </cell>
        </row>
      </sheetData>
      <sheetData sheetId="28">
        <row r="4">
          <cell r="J4">
            <v>1.000778493714338</v>
          </cell>
        </row>
      </sheetData>
      <sheetData sheetId="29">
        <row r="4">
          <cell r="J4">
            <v>13.049851301583217</v>
          </cell>
        </row>
      </sheetData>
      <sheetData sheetId="30">
        <row r="4">
          <cell r="J4">
            <v>20.579148141101477</v>
          </cell>
        </row>
      </sheetData>
      <sheetData sheetId="31">
        <row r="4">
          <cell r="J4">
            <v>4.561988284429165</v>
          </cell>
        </row>
      </sheetData>
      <sheetData sheetId="32">
        <row r="4">
          <cell r="J4">
            <v>2.5286527067422724</v>
          </cell>
        </row>
      </sheetData>
      <sheetData sheetId="33">
        <row r="4">
          <cell r="J4">
            <v>2.6027836060562701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65</f>
        <v>65</v>
      </c>
      <c r="J2" t="s">
        <v>6</v>
      </c>
      <c r="K2" s="9">
        <f>9.93+37.53+0.82</f>
        <v>48.28</v>
      </c>
      <c r="M2" t="s">
        <v>59</v>
      </c>
      <c r="N2" s="9">
        <f>343.15</f>
        <v>343.15</v>
      </c>
      <c r="P2" t="s">
        <v>8</v>
      </c>
      <c r="Q2" s="10">
        <f>N2+K2+H2</f>
        <v>456.42999999999995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0.10753296164495725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4244.5589986352261</v>
      </c>
      <c r="D7" s="20">
        <f>(C7*[1]Feuil1!$K$2-C4)/C4</f>
        <v>0.52175785224778726</v>
      </c>
      <c r="E7" s="31">
        <f>C7-C7/(1+D7)</f>
        <v>1455.3116868072689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1303.2570174041871</v>
      </c>
    </row>
    <row r="9" spans="2:20">
      <c r="M9" s="17" t="str">
        <f>IF(C13&gt;C7*[2]Params!F8,B13,"Others")</f>
        <v>ETH</v>
      </c>
      <c r="N9" s="18">
        <f>IF(C13&gt;C7*0.1,C13,C7)</f>
        <v>1257.1853612870966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343.15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270.39968715170568</v>
      </c>
    </row>
    <row r="12" spans="2:20">
      <c r="B12" s="7" t="s">
        <v>4</v>
      </c>
      <c r="C12" s="1">
        <f>[2]BTC!J4</f>
        <v>1303.2570174041871</v>
      </c>
      <c r="D12" s="20">
        <f>C12/$C$7</f>
        <v>0.30704179581983188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1034.9147253980989</v>
      </c>
    </row>
    <row r="13" spans="2:20">
      <c r="B13" s="7" t="s">
        <v>19</v>
      </c>
      <c r="C13" s="1">
        <f>[2]ETH!J4</f>
        <v>1257.1853612870966</v>
      </c>
      <c r="D13" s="20">
        <f t="shared" ref="D13:D50" si="0">C13/$C$7</f>
        <v>0.29618751010206845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343.15</v>
      </c>
      <c r="D14" s="20">
        <f t="shared" si="0"/>
        <v>8.0844676705008625E-2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270.39968715170568</v>
      </c>
      <c r="D15" s="20">
        <f t="shared" si="0"/>
        <v>6.3705013227204191E-2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165.3343764726188</v>
      </c>
      <c r="D16" s="20">
        <f t="shared" si="0"/>
        <v>3.8952074061352329E-2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139.05000000000001</v>
      </c>
      <c r="D17" s="20">
        <f t="shared" si="0"/>
        <v>3.2759587048904124E-2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109.33333333333333</v>
      </c>
      <c r="D18" s="20">
        <f>C18/$C$7</f>
        <v>2.5758467103057778E-2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65</v>
      </c>
      <c r="D19" s="20">
        <f>C19/$C$7</f>
        <v>1.5313722820415447E-2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1.4736513267953633E-2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58.491001573349251</v>
      </c>
      <c r="D21" s="20">
        <f t="shared" si="0"/>
        <v>1.3780230547426988E-2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49.427326052420071</v>
      </c>
      <c r="D22" s="20">
        <f t="shared" si="0"/>
        <v>1.1644867244939388E-2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1.1374562119533197E-2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47.841492647673327</v>
      </c>
      <c r="D24" s="20">
        <f t="shared" si="0"/>
        <v>1.1271251657252505E-2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41.253084141770138</v>
      </c>
      <c r="D25" s="20">
        <f t="shared" si="0"/>
        <v>9.7190507082206765E-3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40.902461162416671</v>
      </c>
      <c r="D26" s="20">
        <f t="shared" si="0"/>
        <v>9.636445429447027E-3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40.569612601113477</v>
      </c>
      <c r="D27" s="20">
        <f t="shared" si="0"/>
        <v>9.5580277277705471E-3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23.354141332971313</v>
      </c>
      <c r="D28" s="20">
        <f t="shared" si="0"/>
        <v>5.502136108952776E-3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22.785227330029887</v>
      </c>
      <c r="D29" s="20">
        <f t="shared" si="0"/>
        <v>5.3681023958804981E-3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20.579148141101477</v>
      </c>
      <c r="D30" s="20">
        <f t="shared" si="0"/>
        <v>4.8483595463553204E-3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13.049851301583217</v>
      </c>
      <c r="D31" s="20">
        <f t="shared" si="0"/>
        <v>3.0744893181551252E-3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12.901143111835445</v>
      </c>
      <c r="D32" s="20">
        <f t="shared" si="0"/>
        <v>3.0394543027870771E-3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12.714564133331352</v>
      </c>
      <c r="D33" s="20">
        <f t="shared" si="0"/>
        <v>2.9954970910804936E-3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12.675430889708387</v>
      </c>
      <c r="D34" s="20">
        <f t="shared" si="0"/>
        <v>2.9862774657588645E-3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12.4310751522065</v>
      </c>
      <c r="D35" s="20">
        <f t="shared" si="0"/>
        <v>2.9287082960099092E-3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12.111161196212157</v>
      </c>
      <c r="D36" s="20">
        <f t="shared" si="0"/>
        <v>2.8533379321871409E-3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2.1203616212882928E-3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8.6386522814204252</v>
      </c>
      <c r="D38" s="20">
        <f t="shared" si="0"/>
        <v>2.0352296396864912E-3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6.6416425430036297</v>
      </c>
      <c r="D39" s="20">
        <f t="shared" si="0"/>
        <v>1.5647426611667195E-3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6.1177879164484956</v>
      </c>
      <c r="D40" s="20">
        <f t="shared" si="0"/>
        <v>1.4413247450242954E-3</v>
      </c>
    </row>
    <row r="41" spans="2:14">
      <c r="B41" s="22" t="s">
        <v>37</v>
      </c>
      <c r="C41" s="9">
        <f>[2]GRT!$J$4</f>
        <v>4.561988284429165</v>
      </c>
      <c r="D41" s="20">
        <f t="shared" si="0"/>
        <v>1.0747849861189357E-3</v>
      </c>
    </row>
    <row r="42" spans="2:14">
      <c r="B42" s="22" t="s">
        <v>56</v>
      </c>
      <c r="C42" s="9">
        <f>[2]SHIB!$J$4</f>
        <v>4.4357309106448159</v>
      </c>
      <c r="D42" s="20">
        <f t="shared" si="0"/>
        <v>1.0450392872548263E-3</v>
      </c>
    </row>
    <row r="43" spans="2:14">
      <c r="B43" s="7" t="s">
        <v>25</v>
      </c>
      <c r="C43" s="1">
        <f>[2]POLIS!J4</f>
        <v>4.1107553631899814</v>
      </c>
      <c r="D43" s="20">
        <f t="shared" si="0"/>
        <v>9.6847643406811708E-4</v>
      </c>
    </row>
    <row r="44" spans="2:14">
      <c r="B44" s="22" t="s">
        <v>23</v>
      </c>
      <c r="C44" s="9">
        <f>[2]LUNA!J4</f>
        <v>3.7047139160149416</v>
      </c>
      <c r="D44" s="20">
        <f t="shared" si="0"/>
        <v>8.7281480059674902E-4</v>
      </c>
    </row>
    <row r="45" spans="2:14">
      <c r="B45" s="22" t="s">
        <v>36</v>
      </c>
      <c r="C45" s="9">
        <f>[2]AMP!$J$4</f>
        <v>3.1418736378547401</v>
      </c>
      <c r="D45" s="20">
        <f t="shared" si="0"/>
        <v>7.4021203118273583E-4</v>
      </c>
    </row>
    <row r="46" spans="2:14">
      <c r="B46" s="22" t="s">
        <v>40</v>
      </c>
      <c r="C46" s="9">
        <f>[2]SHPING!$J$4</f>
        <v>2.6027836060562701</v>
      </c>
      <c r="D46" s="20">
        <f t="shared" si="0"/>
        <v>6.1320471853334015E-4</v>
      </c>
    </row>
    <row r="47" spans="2:14">
      <c r="B47" s="22" t="s">
        <v>50</v>
      </c>
      <c r="C47" s="9">
        <f>[2]KAVA!$J$4</f>
        <v>2.5286527067422724</v>
      </c>
      <c r="D47" s="20">
        <f t="shared" si="0"/>
        <v>5.9573979477145272E-4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3.9975733652084427E-4</v>
      </c>
    </row>
    <row r="49" spans="2:4">
      <c r="B49" s="7" t="s">
        <v>28</v>
      </c>
      <c r="C49" s="1">
        <f>[2]ATLAS!O47</f>
        <v>1.7503489590414709</v>
      </c>
      <c r="D49" s="20">
        <f t="shared" si="0"/>
        <v>4.1237475073482762E-4</v>
      </c>
    </row>
    <row r="50" spans="2:4">
      <c r="B50" s="22" t="s">
        <v>43</v>
      </c>
      <c r="C50" s="9">
        <f>[2]TRX!$J$4</f>
        <v>1.000778493714338</v>
      </c>
      <c r="D50" s="20">
        <f t="shared" si="0"/>
        <v>2.3577914549806545E-4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2023-12-14T08:07:09Z</dcterms:modified>
</cp:coreProperties>
</file>