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39"/>
  <c r="C46"/>
  <c r="C29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50" l="1"/>
  <c r="C36"/>
  <c r="C48" l="1"/>
  <c r="C32"/>
  <c r="C33"/>
  <c r="C19"/>
  <c r="C34" l="1"/>
  <c r="C31" l="1"/>
  <c r="C44" l="1"/>
  <c r="C27" l="1"/>
  <c r="C18"/>
  <c r="C20" l="1"/>
  <c r="C15" l="1"/>
  <c r="C26"/>
  <c r="C16"/>
  <c r="C28"/>
  <c r="C24"/>
  <c r="C13"/>
  <c r="C25" l="1"/>
  <c r="C22"/>
  <c r="C38"/>
  <c r="C23"/>
  <c r="C40"/>
  <c r="C37"/>
  <c r="C42" l="1"/>
  <c r="C12" l="1"/>
  <c r="C7" l="1"/>
  <c r="D12" l="1"/>
  <c r="M8"/>
  <c r="N8"/>
  <c r="D7"/>
  <c r="E7" s="1"/>
  <c r="D42"/>
  <c r="D33"/>
  <c r="D47"/>
  <c r="D36"/>
  <c r="D44"/>
  <c r="D40"/>
  <c r="D45"/>
  <c r="D31"/>
  <c r="D49"/>
  <c r="D21"/>
  <c r="D17"/>
  <c r="D37"/>
  <c r="D14"/>
  <c r="D39"/>
  <c r="D43"/>
  <c r="D23"/>
  <c r="D19"/>
  <c r="D48"/>
  <c r="D30"/>
  <c r="D27"/>
  <c r="D16"/>
  <c r="D28"/>
  <c r="D50"/>
  <c r="D20"/>
  <c r="M9"/>
  <c r="D26"/>
  <c r="D34"/>
  <c r="D13"/>
  <c r="Q3"/>
  <c r="D38"/>
  <c r="D18"/>
  <c r="D29"/>
  <c r="D15"/>
  <c r="D41"/>
  <c r="D32"/>
  <c r="D35"/>
  <c r="D22"/>
  <c r="N9"/>
  <c r="D46"/>
  <c r="D24"/>
  <c r="D25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M29" l="1"/>
  <c r="N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<sst xmlns="http://schemas.openxmlformats.org/spreadsheetml/2006/main" count="92" uniqueCount="59">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</sst>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947.87615833800339</c:v>
                </c:pt>
                <c:pt idx="1">
                  <c:v>789.22894326447999</c:v>
                </c:pt>
                <c:pt idx="2">
                  <c:v>944.4937506261499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  <sheetName val="CakeDefi"/>
      <sheetName val="Land Big Time"/>
      <sheetName val="P2E Ayman"/>
      <sheetName val=""/>
    </sheetNames>
    <sheetDataSet>
      <sheetData sheetId="0">
        <row r="4">
          <cell r="J4">
            <v>947.87615833800339</v>
          </cell>
        </row>
      </sheetData>
      <sheetData sheetId="1">
        <row r="4">
          <cell r="J4">
            <v>789.22894326447999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1.4990673057384241</v>
          </cell>
        </row>
      </sheetData>
      <sheetData sheetId="4">
        <row r="46">
          <cell r="M46">
            <v>87.240000000000009</v>
          </cell>
          <cell r="O46">
            <v>0.61014303667557179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26.522526885215427</v>
          </cell>
        </row>
      </sheetData>
      <sheetData sheetId="8">
        <row r="4">
          <cell r="J4">
            <v>11.423447875166822</v>
          </cell>
        </row>
      </sheetData>
      <sheetData sheetId="9">
        <row r="4">
          <cell r="J4">
            <v>21.77069376068016</v>
          </cell>
        </row>
      </sheetData>
      <sheetData sheetId="10">
        <row r="4">
          <cell r="J4">
            <v>15.255681382868962</v>
          </cell>
        </row>
      </sheetData>
      <sheetData sheetId="11">
        <row r="4">
          <cell r="J4">
            <v>29.551461535339236</v>
          </cell>
        </row>
      </sheetData>
      <sheetData sheetId="12">
        <row r="4">
          <cell r="J4">
            <v>3.7588573986790363</v>
          </cell>
        </row>
      </sheetData>
      <sheetData sheetId="13">
        <row r="4">
          <cell r="J4">
            <v>110.11721885517821</v>
          </cell>
        </row>
      </sheetData>
      <sheetData sheetId="14">
        <row r="4">
          <cell r="J4">
            <v>5.4844140990344332</v>
          </cell>
        </row>
      </sheetData>
      <sheetData sheetId="15">
        <row r="4">
          <cell r="J4">
            <v>23.129971647897996</v>
          </cell>
        </row>
      </sheetData>
      <sheetData sheetId="16">
        <row r="4">
          <cell r="J4">
            <v>5.2782906064101072</v>
          </cell>
        </row>
      </sheetData>
      <sheetData sheetId="17">
        <row r="4">
          <cell r="J4">
            <v>5.033463197411927</v>
          </cell>
        </row>
      </sheetData>
      <sheetData sheetId="18">
        <row r="4">
          <cell r="J4">
            <v>5.092342730576382</v>
          </cell>
        </row>
      </sheetData>
      <sheetData sheetId="19">
        <row r="4">
          <cell r="J4">
            <v>4.1549075388196171</v>
          </cell>
        </row>
      </sheetData>
      <sheetData sheetId="20">
        <row r="4">
          <cell r="J4">
            <v>12.10197029177921</v>
          </cell>
        </row>
      </sheetData>
      <sheetData sheetId="21">
        <row r="4">
          <cell r="J4">
            <v>5.4756918755441669E-2</v>
          </cell>
        </row>
      </sheetData>
      <sheetData sheetId="22">
        <row r="4">
          <cell r="J4">
            <v>42.868084692566995</v>
          </cell>
        </row>
      </sheetData>
      <sheetData sheetId="23">
        <row r="4">
          <cell r="J4">
            <v>34.500693810607899</v>
          </cell>
        </row>
      </sheetData>
      <sheetData sheetId="24">
        <row r="4">
          <cell r="J4">
            <v>42.651120257555192</v>
          </cell>
        </row>
      </sheetData>
      <sheetData sheetId="25">
        <row r="4">
          <cell r="J4">
            <v>26.383873314120581</v>
          </cell>
        </row>
      </sheetData>
      <sheetData sheetId="26">
        <row r="4">
          <cell r="J4">
            <v>5.0301195567240091</v>
          </cell>
        </row>
      </sheetData>
      <sheetData sheetId="27">
        <row r="4">
          <cell r="J4">
            <v>120.04957886135732</v>
          </cell>
        </row>
      </sheetData>
      <sheetData sheetId="28">
        <row r="4">
          <cell r="J4">
            <v>0.61263155718606788</v>
          </cell>
        </row>
      </sheetData>
      <sheetData sheetId="29">
        <row r="4">
          <cell r="J4">
            <v>4.5771457506298026</v>
          </cell>
        </row>
      </sheetData>
      <sheetData sheetId="30">
        <row r="4">
          <cell r="J4">
            <v>22.248797265658894</v>
          </cell>
        </row>
      </sheetData>
      <sheetData sheetId="31">
        <row r="4">
          <cell r="J4">
            <v>4.3503892194914293</v>
          </cell>
        </row>
      </sheetData>
      <sheetData sheetId="32">
        <row r="4">
          <cell r="J4">
            <v>2.779809697472678</v>
          </cell>
        </row>
      </sheetData>
      <sheetData sheetId="33">
        <row r="4">
          <cell r="J4">
            <v>2.5573507266815563</v>
          </cell>
        </row>
      </sheetData>
      <sheetData sheetId="34">
        <row r="8">
          <cell r="F8">
            <v>0.06</v>
          </cell>
        </row>
      </sheetData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6.6895579374148306E-2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2708.2507049787641</v>
      </c>
      <c r="D7" s="20">
        <f>(C7*[1]Feuil1!$K$2-C4)/C4</f>
        <v>9.3282425879975012E-2</v>
      </c>
      <c r="E7" s="32">
        <f>C7-C7/(1+D7)</f>
        <v>231.07679193528566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947.87615833800339</v>
      </c>
    </row>
    <row r="9" spans="2:20">
      <c r="M9" s="17" t="str">
        <f>IF(C13&gt;C7*[2]Params!F8,B13,"Others")</f>
        <v>BTC</v>
      </c>
      <c r="N9" s="18">
        <f>IF(C13&gt;C7*0.1,C13,C7)</f>
        <v>789.22894326447999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944.4937506261499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947.87615833800339</v>
      </c>
      <c r="D12" s="30">
        <f>C12/$C$7</f>
        <v>0.34999572107392318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789.22894326447999</v>
      </c>
      <c r="D13" s="30">
        <f t="shared" ref="D13:D50" si="0">C13/$C$7</f>
        <v>0.291416500626617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124.55000000000001</v>
      </c>
      <c r="D14" s="30">
        <f t="shared" si="0"/>
        <v>4.5989095385826413E-2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120.04957886135732</v>
      </c>
      <c r="D15" s="30">
        <f t="shared" si="0"/>
        <v>4.4327350728890012E-2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110.11721885517821</v>
      </c>
      <c r="D16" s="30">
        <f t="shared" si="0"/>
        <v>4.0659905913711061E-2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87.240000000000009</v>
      </c>
      <c r="D17" s="30">
        <f t="shared" si="0"/>
        <v>3.2212675081971065E-2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3.1824970945840046E-2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42.868084692566995</v>
      </c>
      <c r="D19" s="30">
        <f>C19/$C$7</f>
        <v>1.5828698803164582E-2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42.651120257555192</v>
      </c>
      <c r="D20" s="30">
        <f t="shared" si="0"/>
        <v>1.5748586413786101E-2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1.4496442270955798E-2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34.500693810607899</v>
      </c>
      <c r="D22" s="30">
        <f t="shared" si="0"/>
        <v>1.2739106371202227E-2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29.551461535339236</v>
      </c>
      <c r="D23" s="30">
        <f t="shared" si="0"/>
        <v>1.0911641777111973E-2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26.522526885215427</v>
      </c>
      <c r="D24" s="30">
        <f t="shared" si="0"/>
        <v>9.793231784803836E-3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26.383873314120581</v>
      </c>
      <c r="D25" s="30">
        <f t="shared" si="0"/>
        <v>9.7420350581344951E-3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23.129971647897996</v>
      </c>
      <c r="D26" s="30">
        <f t="shared" si="0"/>
        <v>8.5405577871267881E-3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22.248797265658894</v>
      </c>
      <c r="D27" s="30">
        <f t="shared" si="0"/>
        <v>8.2151911655584161E-3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21.77069376068016</v>
      </c>
      <c r="D28" s="30">
        <f t="shared" si="0"/>
        <v>8.0386552547212827E-3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7.384840688209781E-3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6.4100417173660893E-3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15.255681382868962</v>
      </c>
      <c r="D31" s="30">
        <f t="shared" si="0"/>
        <v>5.6330388301287582E-3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12.10197029177921</v>
      </c>
      <c r="D32" s="30">
        <f t="shared" si="0"/>
        <v>4.4685561309118554E-3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11.423447875166822</v>
      </c>
      <c r="D33" s="30">
        <f t="shared" si="0"/>
        <v>4.2180171334087755E-3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5.4844140990344332</v>
      </c>
      <c r="D34" s="30">
        <f t="shared" si="0"/>
        <v>2.0250762194770435E-3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1.9939069858166407E-3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5.2782906064101072</v>
      </c>
      <c r="D36" s="30">
        <f t="shared" si="0"/>
        <v>1.9489667617206418E-3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5.092342730576382</v>
      </c>
      <c r="D37" s="30">
        <f t="shared" si="0"/>
        <v>1.8803069897534881E-3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5.033463197411927</v>
      </c>
      <c r="D38" s="30">
        <f t="shared" si="0"/>
        <v>1.8585661911427048E-3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5.0301195567240091</v>
      </c>
      <c r="D39" s="30">
        <f t="shared" si="0"/>
        <v>1.8573315784527603E-3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4.5771457506298026</v>
      </c>
      <c r="D40" s="30">
        <f t="shared" si="0"/>
        <v>1.6900746087558731E-3</v>
      </c>
    </row>
    <row r="41" spans="2:14">
      <c r="B41" s="22" t="s">
        <v>37</v>
      </c>
      <c r="C41" s="9">
        <f>[2]GRT!$J$4</f>
        <v>4.3503892194914293</v>
      </c>
      <c r="D41" s="30">
        <f t="shared" si="0"/>
        <v>1.6063465658824748E-3</v>
      </c>
    </row>
    <row r="42" spans="2:14">
      <c r="B42" s="22" t="s">
        <v>54</v>
      </c>
      <c r="C42" s="9">
        <f>[2]LINK!$J$4</f>
        <v>4.1549075388196171</v>
      </c>
      <c r="D42" s="30">
        <f t="shared" si="0"/>
        <v>1.5341665124212333E-3</v>
      </c>
    </row>
    <row r="43" spans="2:14">
      <c r="B43" s="22" t="s">
        <v>36</v>
      </c>
      <c r="C43" s="9">
        <f>[2]AMP!$J$4</f>
        <v>3.7588573986790363</v>
      </c>
      <c r="D43" s="30">
        <f t="shared" si="0"/>
        <v>1.3879281529471661E-3</v>
      </c>
    </row>
    <row r="44" spans="2:14">
      <c r="B44" s="22" t="s">
        <v>50</v>
      </c>
      <c r="C44" s="9">
        <f>[2]KAVA!$J$4</f>
        <v>2.779809697472678</v>
      </c>
      <c r="D44" s="30">
        <f t="shared" si="0"/>
        <v>1.0264225879688177E-3</v>
      </c>
    </row>
    <row r="45" spans="2:14">
      <c r="B45" s="22" t="s">
        <v>40</v>
      </c>
      <c r="C45" s="9">
        <f>[2]SHPING!$J$4</f>
        <v>2.5573507266815563</v>
      </c>
      <c r="D45" s="30">
        <f t="shared" si="0"/>
        <v>9.4428138502104038E-4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6.2652752083869757E-4</v>
      </c>
    </row>
    <row r="47" spans="2:14">
      <c r="B47" s="7" t="s">
        <v>25</v>
      </c>
      <c r="C47" s="1">
        <f>[2]POLIS!J4</f>
        <v>1.4990673057384241</v>
      </c>
      <c r="D47" s="30">
        <f t="shared" si="0"/>
        <v>5.5351866168910631E-4</v>
      </c>
    </row>
    <row r="48" spans="2:14">
      <c r="B48" s="22" t="s">
        <v>43</v>
      </c>
      <c r="C48" s="9">
        <f>[2]TRX!$J$4</f>
        <v>0.61263155718606788</v>
      </c>
      <c r="D48" s="30">
        <f t="shared" si="0"/>
        <v>2.2620932251944954E-4</v>
      </c>
    </row>
    <row r="49" spans="2:4">
      <c r="B49" s="7" t="s">
        <v>28</v>
      </c>
      <c r="C49" s="1">
        <f>[2]ATLAS!O46</f>
        <v>0.61014303667557179</v>
      </c>
      <c r="D49" s="30">
        <f t="shared" si="0"/>
        <v>2.2529045614348174E-4</v>
      </c>
    </row>
    <row r="50" spans="2:4">
      <c r="B50" s="22" t="s">
        <v>23</v>
      </c>
      <c r="C50" s="9">
        <f>[2]LUNA!J4</f>
        <v>5.4756918755441669E-2</v>
      </c>
      <c r="D50" s="30">
        <f t="shared" si="0"/>
        <v>2.0218556079309144E-5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2023-05-14T02:55:38Z</dcterms:modified>
</cp:coreProperties>
</file>