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<sst xmlns="http://schemas.openxmlformats.org/spreadsheetml/2006/main" count="107" uniqueCount="67">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</sst>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1470.3257551526544</c:v>
                </c:pt>
                <c:pt idx="1">
                  <c:v>1341.8859409177726</c:v>
                </c:pt>
                <c:pt idx="2">
                  <c:v>548.64</c:v>
                </c:pt>
                <c:pt idx="3">
                  <c:v>260.58952337134883</c:v>
                </c:pt>
                <c:pt idx="4">
                  <c:v>1035.9428944037813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1470.3257551526544</v>
          </cell>
        </row>
      </sheetData>
      <sheetData sheetId="1">
        <row r="4">
          <cell r="J4">
            <v>1341.8859409177726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2.4296533718730045</v>
          </cell>
        </row>
      </sheetData>
      <sheetData sheetId="4">
        <row r="47">
          <cell r="M47">
            <v>111.75</v>
          </cell>
          <cell r="O47">
            <v>2.4689994835586617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2.6847074987114645</v>
          </cell>
        </row>
      </sheetData>
      <sheetData sheetId="8">
        <row r="4">
          <cell r="J4">
            <v>42.407093910033957</v>
          </cell>
        </row>
      </sheetData>
      <sheetData sheetId="9">
        <row r="4">
          <cell r="J4">
            <v>10.088741780432875</v>
          </cell>
        </row>
      </sheetData>
      <sheetData sheetId="10">
        <row r="4">
          <cell r="J4">
            <v>20.593173549494882</v>
          </cell>
        </row>
      </sheetData>
      <sheetData sheetId="11">
        <row r="4">
          <cell r="J4">
            <v>13.113278012420354</v>
          </cell>
        </row>
      </sheetData>
      <sheetData sheetId="12">
        <row r="4">
          <cell r="J4">
            <v>53.365286111120916</v>
          </cell>
        </row>
      </sheetData>
      <sheetData sheetId="13">
        <row r="4">
          <cell r="J4">
            <v>3.34953177771609</v>
          </cell>
        </row>
      </sheetData>
      <sheetData sheetId="14">
        <row r="4">
          <cell r="J4">
            <v>221.41556848209777</v>
          </cell>
        </row>
      </sheetData>
      <sheetData sheetId="15">
        <row r="4">
          <cell r="J4">
            <v>5.1532495735884094</v>
          </cell>
        </row>
      </sheetData>
      <sheetData sheetId="16">
        <row r="4">
          <cell r="J4">
            <v>49.383813421243111</v>
          </cell>
        </row>
      </sheetData>
      <sheetData sheetId="17">
        <row r="4">
          <cell r="J4">
            <v>5.9055682423125386</v>
          </cell>
        </row>
      </sheetData>
      <sheetData sheetId="18">
        <row r="4">
          <cell r="J4">
            <v>5.0667819409050274</v>
          </cell>
        </row>
      </sheetData>
      <sheetData sheetId="19">
        <row r="4">
          <cell r="J4">
            <v>12.340462787673976</v>
          </cell>
        </row>
      </sheetData>
      <sheetData sheetId="20">
        <row r="4">
          <cell r="J4">
            <v>2.382325528774023</v>
          </cell>
        </row>
      </sheetData>
      <sheetData sheetId="21">
        <row r="4">
          <cell r="J4">
            <v>12.961023985776478</v>
          </cell>
        </row>
      </sheetData>
      <sheetData sheetId="22">
        <row r="4">
          <cell r="J4">
            <v>8.700802634875398</v>
          </cell>
        </row>
      </sheetData>
      <sheetData sheetId="23">
        <row r="4">
          <cell r="J4">
            <v>12.061000450913605</v>
          </cell>
        </row>
      </sheetData>
      <sheetData sheetId="24">
        <row r="4">
          <cell r="J4">
            <v>5.591324387428843</v>
          </cell>
        </row>
      </sheetData>
      <sheetData sheetId="25">
        <row r="4">
          <cell r="J4">
            <v>16.779461562897108</v>
          </cell>
        </row>
      </sheetData>
      <sheetData sheetId="26">
        <row r="4">
          <cell r="J4">
            <v>52.819010812992964</v>
          </cell>
        </row>
      </sheetData>
      <sheetData sheetId="27">
        <row r="4">
          <cell r="J4">
            <v>1.7402706674354749</v>
          </cell>
        </row>
      </sheetData>
      <sheetData sheetId="28">
        <row r="4">
          <cell r="J4">
            <v>44.159651040800803</v>
          </cell>
        </row>
      </sheetData>
      <sheetData sheetId="29">
        <row r="4">
          <cell r="J4">
            <v>35.161874590577519</v>
          </cell>
        </row>
      </sheetData>
      <sheetData sheetId="30">
        <row r="4">
          <cell r="J4">
            <v>2.7398350499979651</v>
          </cell>
        </row>
      </sheetData>
      <sheetData sheetId="31">
        <row r="4">
          <cell r="J4">
            <v>4.4419834693689451</v>
          </cell>
        </row>
      </sheetData>
      <sheetData sheetId="32">
        <row r="4">
          <cell r="J4">
            <v>2.6577427978782402</v>
          </cell>
        </row>
      </sheetData>
      <sheetData sheetId="33">
        <row r="4">
          <cell r="J4">
            <v>260.58952337134883</v>
          </cell>
        </row>
      </sheetData>
      <sheetData sheetId="34">
        <row r="4">
          <cell r="J4">
            <v>1.0025450647588043</v>
          </cell>
        </row>
      </sheetData>
      <sheetData sheetId="35">
        <row r="4">
          <cell r="J4">
            <v>11.702820100145946</v>
          </cell>
        </row>
      </sheetData>
      <sheetData sheetId="36">
        <row r="4">
          <cell r="J4">
            <v>18.42834171919904</v>
          </cell>
        </row>
      </sheetData>
      <sheetData sheetId="37">
        <row r="4">
          <cell r="J4">
            <v>19.545672926050603</v>
          </cell>
        </row>
      </sheetData>
      <sheetData sheetId="38">
        <row r="4">
          <cell r="J4">
            <v>18.557837404060049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0.13005583932819803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4657.3841138455591</v>
      </c>
      <c r="D7" s="20">
        <f>(C7*[1]Feuil1!$K$2-C4)/C4</f>
        <v>0.63385487417095565</v>
      </c>
      <c r="E7" s="31">
        <f>C7-C7/(1+D7)</f>
        <v>1806.8346632961084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1470.3257551526544</v>
      </c>
    </row>
    <row r="9" spans="2:20">
      <c r="M9" s="17" t="str">
        <f>IF(C13&gt;C7*Params!F8,B13,"Others")</f>
        <v>BTC</v>
      </c>
      <c r="N9" s="18">
        <f>IF(C13&gt;C7*0.1,C13,C7)</f>
        <v>1341.8859409177726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260.58952337134883</v>
      </c>
    </row>
    <row r="12" spans="2:20">
      <c r="B12" s="7" t="s">
        <v>19</v>
      </c>
      <c r="C12" s="1">
        <f>[2]ETH!J4</f>
        <v>1470.3257551526544</v>
      </c>
      <c r="D12" s="20">
        <f>C12/$C$7</f>
        <v>0.31569776492809393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1035.9428944037813</v>
      </c>
    </row>
    <row r="13" spans="2:20">
      <c r="B13" s="7" t="s">
        <v>4</v>
      </c>
      <c r="C13" s="1">
        <f>[2]BTC!J4</f>
        <v>1341.8859409177726</v>
      </c>
      <c r="D13" s="20">
        <f t="shared" ref="D13:D55" si="0">C13/$C$7</f>
        <v>0.28812009233436187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0.11780003250515513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260.58952337134883</v>
      </c>
      <c r="D15" s="20">
        <f t="shared" si="0"/>
        <v>5.5951907122425953E-2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221.41556848209777</v>
      </c>
      <c r="D16" s="20">
        <f t="shared" si="0"/>
        <v>4.75407574444782E-2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2.3994155789681917E-2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1.560246372006162E-2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1.343028585811726E-2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1.0885939136795286E-2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52.819010812992964</v>
      </c>
      <c r="D21" s="20">
        <f t="shared" si="0"/>
        <v>1.1340917889072455E-2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53.365286111120916</v>
      </c>
      <c r="D22" s="20">
        <f t="shared" si="0"/>
        <v>1.1458210189809252E-2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49.383813421243111</v>
      </c>
      <c r="D23" s="20">
        <f t="shared" si="0"/>
        <v>1.0603337026558317E-2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44.159651040800803</v>
      </c>
      <c r="D24" s="20">
        <f t="shared" si="0"/>
        <v>9.4816424759817768E-3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42.407093910033957</v>
      </c>
      <c r="D25" s="20">
        <f t="shared" si="0"/>
        <v>9.1053460211635434E-3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35.161874590577519</v>
      </c>
      <c r="D26" s="20">
        <f t="shared" si="0"/>
        <v>7.5497046692042501E-3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20.593173549494882</v>
      </c>
      <c r="D27" s="20">
        <f t="shared" si="0"/>
        <v>4.421618025508162E-3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19.545672926050603</v>
      </c>
      <c r="D28" s="20">
        <f t="shared" si="0"/>
        <v>4.1967062299939698E-3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18.42834171919904</v>
      </c>
      <c r="D29" s="20">
        <f t="shared" si="0"/>
        <v>3.9568009141472613E-3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18.557837404060049</v>
      </c>
      <c r="D30" s="20">
        <f t="shared" si="0"/>
        <v>3.9846052956832483E-3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16.779461562897108</v>
      </c>
      <c r="D31" s="20">
        <f t="shared" si="0"/>
        <v>3.602765233173448E-3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12.961023985776478</v>
      </c>
      <c r="D32" s="20">
        <f t="shared" si="0"/>
        <v>2.7828977960494394E-3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12.340462787673976</v>
      </c>
      <c r="D33" s="20">
        <f t="shared" si="0"/>
        <v>2.649655361469546E-3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13.113278012420354</v>
      </c>
      <c r="D34" s="20">
        <f t="shared" si="0"/>
        <v>2.8155886849523435E-3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12.061000450913605</v>
      </c>
      <c r="D35" s="20">
        <f t="shared" si="0"/>
        <v>2.5896512196746744E-3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11.702820100145946</v>
      </c>
      <c r="D36" s="20">
        <f t="shared" si="0"/>
        <v>2.5127453124073624E-3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1.9324152313837785E-3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10.088741780432875</v>
      </c>
      <c r="D38" s="20">
        <f t="shared" si="0"/>
        <v>2.166182031334043E-3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8.700802634875398</v>
      </c>
      <c r="D39" s="20">
        <f t="shared" si="0"/>
        <v>1.8681737263219257E-3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1.3698676862476118E-3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5.9055682423125386</v>
      </c>
      <c r="D41" s="20">
        <f t="shared" si="0"/>
        <v>1.2680011134912309E-3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5.591324387428843</v>
      </c>
      <c r="D42" s="20">
        <f t="shared" si="0"/>
        <v>1.2005289344305635E-3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5.1532495735884094</v>
      </c>
      <c r="D43" s="20">
        <f t="shared" si="0"/>
        <v>1.1064686630138003E-3</v>
      </c>
    </row>
    <row r="44" spans="2:14">
      <c r="B44" s="22" t="s">
        <v>37</v>
      </c>
      <c r="C44" s="9">
        <f>[2]GRT!$J$4</f>
        <v>5.0667819409050274</v>
      </c>
      <c r="D44" s="20">
        <f t="shared" si="0"/>
        <v>1.0879029551894598E-3</v>
      </c>
    </row>
    <row r="45" spans="2:14">
      <c r="B45" s="22" t="s">
        <v>56</v>
      </c>
      <c r="C45" s="9">
        <f>[2]SHIB!$J$4</f>
        <v>4.4419834693689451</v>
      </c>
      <c r="D45" s="20">
        <f t="shared" si="0"/>
        <v>9.5375072375150096E-4</v>
      </c>
    </row>
    <row r="46" spans="2:14">
      <c r="B46" s="22" t="s">
        <v>36</v>
      </c>
      <c r="C46" s="9">
        <f>[2]AMP!$J$4</f>
        <v>3.34953177771609</v>
      </c>
      <c r="D46" s="20">
        <f t="shared" si="0"/>
        <v>7.1918735836250627E-4</v>
      </c>
    </row>
    <row r="47" spans="2:14">
      <c r="B47" s="22" t="s">
        <v>62</v>
      </c>
      <c r="C47" s="10">
        <f>[2]SEI!$J$4</f>
        <v>2.7398350499979651</v>
      </c>
      <c r="D47" s="20">
        <f t="shared" si="0"/>
        <v>5.8827766467724489E-4</v>
      </c>
    </row>
    <row r="48" spans="2:14">
      <c r="B48" s="22" t="s">
        <v>40</v>
      </c>
      <c r="C48" s="9">
        <f>[2]SHPING!$J$4</f>
        <v>2.6577427978782402</v>
      </c>
      <c r="D48" s="20">
        <f t="shared" si="0"/>
        <v>5.7065140708005004E-4</v>
      </c>
    </row>
    <row r="49" spans="2:4">
      <c r="B49" s="7" t="s">
        <v>25</v>
      </c>
      <c r="C49" s="1">
        <f>[2]POLIS!J4</f>
        <v>2.4296533718730045</v>
      </c>
      <c r="D49" s="20">
        <f t="shared" si="0"/>
        <v>5.2167768697670546E-4</v>
      </c>
    </row>
    <row r="50" spans="2:4">
      <c r="B50" s="22" t="s">
        <v>64</v>
      </c>
      <c r="C50" s="10">
        <f>[2]ACE!$J$4</f>
        <v>2.6847074987114645</v>
      </c>
      <c r="D50" s="20">
        <f t="shared" si="0"/>
        <v>5.7644107359114221E-4</v>
      </c>
    </row>
    <row r="51" spans="2:4">
      <c r="B51" s="7" t="s">
        <v>28</v>
      </c>
      <c r="C51" s="1">
        <f>[2]ATLAS!O47</f>
        <v>2.4689994835586617</v>
      </c>
      <c r="D51" s="20">
        <f t="shared" si="0"/>
        <v>5.3012580092304902E-4</v>
      </c>
    </row>
    <row r="52" spans="2:4">
      <c r="B52" s="22" t="s">
        <v>50</v>
      </c>
      <c r="C52" s="9">
        <f>[2]KAVA!$J$4</f>
        <v>2.382325528774023</v>
      </c>
      <c r="D52" s="20">
        <f t="shared" si="0"/>
        <v>5.1151579310192619E-4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3.6432331079494604E-4</v>
      </c>
    </row>
    <row r="54" spans="2:4">
      <c r="B54" s="22" t="s">
        <v>63</v>
      </c>
      <c r="C54" s="10">
        <f>[2]MEME!$J$4</f>
        <v>1.7402706674354749</v>
      </c>
      <c r="D54" s="20">
        <f t="shared" si="0"/>
        <v>3.7365839383141395E-4</v>
      </c>
    </row>
    <row r="55" spans="2:4">
      <c r="B55" s="22" t="s">
        <v>43</v>
      </c>
      <c r="C55" s="9">
        <f>[2]TRX!$J$4</f>
        <v>1.0025450647588043</v>
      </c>
      <c r="D55" s="20">
        <f t="shared" si="0"/>
        <v>2.1525926147650555E-4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2024-01-12T08:13:31Z</dcterms:modified>
</cp:coreProperties>
</file>