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K2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C46" l="1"/>
  <c r="C7" s="1"/>
  <c r="D55" l="1"/>
  <c r="D52"/>
  <c r="D38"/>
  <c r="D26"/>
  <c r="D22"/>
  <c r="D31"/>
  <c r="D21"/>
  <c r="D12"/>
  <c r="D41"/>
  <c r="D18"/>
  <c r="D28"/>
  <c r="D50"/>
  <c r="N9"/>
  <c r="D14"/>
  <c r="D13"/>
  <c r="D33"/>
  <c r="D35"/>
  <c r="D20"/>
  <c r="D45"/>
  <c r="D43"/>
  <c r="D17"/>
  <c r="M9"/>
  <c r="D16"/>
  <c r="D29"/>
  <c r="D37"/>
  <c r="D54"/>
  <c r="D53"/>
  <c r="D25"/>
  <c r="D15"/>
  <c r="D30"/>
  <c r="D44"/>
  <c r="D47"/>
  <c r="D40"/>
  <c r="M8"/>
  <c r="Q3"/>
  <c r="D24"/>
  <c r="D42"/>
  <c r="D39"/>
  <c r="D32"/>
  <c r="D23"/>
  <c r="D7"/>
  <c r="E7" s="1"/>
  <c r="D49"/>
  <c r="N8"/>
  <c r="D19"/>
  <c r="D34"/>
  <c r="D51"/>
  <c r="D48"/>
  <c r="D36"/>
  <c r="D27"/>
  <c r="D46"/>
  <c r="N10" l="1"/>
  <c r="M10"/>
  <c r="N11" l="1"/>
  <c r="M11"/>
  <c r="N12" s="1"/>
  <c r="M12" l="1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<sst xmlns="http://schemas.openxmlformats.org/spreadsheetml/2006/main" count="107" uniqueCount="67">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</sst>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1247.8196294266238</c:v>
                </c:pt>
                <c:pt idx="1">
                  <c:v>1243.2334483197653</c:v>
                </c:pt>
                <c:pt idx="2">
                  <c:v>353.47</c:v>
                </c:pt>
                <c:pt idx="3">
                  <c:v>282.36890572042449</c:v>
                </c:pt>
                <c:pt idx="4">
                  <c:v>1035.7993325255165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1247.8196294266238</v>
          </cell>
        </row>
      </sheetData>
      <sheetData sheetId="1">
        <row r="4">
          <cell r="J4">
            <v>1243.2334483197653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2.9672617883917991</v>
          </cell>
        </row>
      </sheetData>
      <sheetData sheetId="4">
        <row r="47">
          <cell r="M47">
            <v>117.75</v>
          </cell>
          <cell r="O47">
            <v>1.7365806941345312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3.9646091461714317</v>
          </cell>
        </row>
      </sheetData>
      <sheetData sheetId="8">
        <row r="4">
          <cell r="J4">
            <v>42.322688927453676</v>
          </cell>
        </row>
      </sheetData>
      <sheetData sheetId="9">
        <row r="4">
          <cell r="J4">
            <v>12.577612362524254</v>
          </cell>
        </row>
      </sheetData>
      <sheetData sheetId="10">
        <row r="4">
          <cell r="J4">
            <v>22.197391021030718</v>
          </cell>
        </row>
      </sheetData>
      <sheetData sheetId="11">
        <row r="4">
          <cell r="J4">
            <v>13.0525859125766</v>
          </cell>
        </row>
      </sheetData>
      <sheetData sheetId="12">
        <row r="4">
          <cell r="J4">
            <v>54.784895964709087</v>
          </cell>
        </row>
      </sheetData>
      <sheetData sheetId="13">
        <row r="4">
          <cell r="J4">
            <v>3.6104394336238608</v>
          </cell>
        </row>
      </sheetData>
      <sheetData sheetId="14">
        <row r="4">
          <cell r="J4">
            <v>178.13074107963419</v>
          </cell>
        </row>
      </sheetData>
      <sheetData sheetId="15">
        <row r="4">
          <cell r="J4">
            <v>5.5961879187091714</v>
          </cell>
        </row>
      </sheetData>
      <sheetData sheetId="16">
        <row r="4">
          <cell r="J4">
            <v>39.820761304617321</v>
          </cell>
        </row>
      </sheetData>
      <sheetData sheetId="17">
        <row r="4">
          <cell r="J4">
            <v>5.7102707812765647</v>
          </cell>
        </row>
      </sheetData>
      <sheetData sheetId="18">
        <row r="4">
          <cell r="J4">
            <v>4.2792403127032088</v>
          </cell>
        </row>
      </sheetData>
      <sheetData sheetId="19">
        <row r="4">
          <cell r="J4">
            <v>13.700838501382609</v>
          </cell>
        </row>
      </sheetData>
      <sheetData sheetId="20">
        <row r="4">
          <cell r="J4">
            <v>2.2362465378851075</v>
          </cell>
        </row>
      </sheetData>
      <sheetData sheetId="21">
        <row r="4">
          <cell r="J4">
            <v>11.709351001509066</v>
          </cell>
        </row>
      </sheetData>
      <sheetData sheetId="22">
        <row r="4">
          <cell r="J4">
            <v>7.8952366634044679</v>
          </cell>
        </row>
      </sheetData>
      <sheetData sheetId="23">
        <row r="4">
          <cell r="J4">
            <v>11.647699333976757</v>
          </cell>
        </row>
      </sheetData>
      <sheetData sheetId="24">
        <row r="4">
          <cell r="J4">
            <v>4.0403783478649462</v>
          </cell>
        </row>
      </sheetData>
      <sheetData sheetId="25">
        <row r="4">
          <cell r="J4">
            <v>21.376297148963165</v>
          </cell>
        </row>
      </sheetData>
      <sheetData sheetId="26">
        <row r="4">
          <cell r="J4">
            <v>44.696974748256892</v>
          </cell>
        </row>
      </sheetData>
      <sheetData sheetId="27">
        <row r="4">
          <cell r="J4">
            <v>1.9748789209479787</v>
          </cell>
        </row>
      </sheetData>
      <sheetData sheetId="28">
        <row r="4">
          <cell r="J4">
            <v>41.227604396756433</v>
          </cell>
        </row>
      </sheetData>
      <sheetData sheetId="29">
        <row r="4">
          <cell r="J4">
            <v>47.497779377620283</v>
          </cell>
        </row>
      </sheetData>
      <sheetData sheetId="30">
        <row r="4">
          <cell r="J4">
            <v>1.9565475960912777</v>
          </cell>
        </row>
      </sheetData>
      <sheetData sheetId="31">
        <row r="4">
          <cell r="J4">
            <v>4.4835959625689368</v>
          </cell>
        </row>
      </sheetData>
      <sheetData sheetId="32">
        <row r="4">
          <cell r="J4">
            <v>2.7785719913976421</v>
          </cell>
        </row>
      </sheetData>
      <sheetData sheetId="33">
        <row r="4">
          <cell r="J4">
            <v>282.36890572042449</v>
          </cell>
        </row>
      </sheetData>
      <sheetData sheetId="34">
        <row r="4">
          <cell r="J4">
            <v>0.94276096909248386</v>
          </cell>
        </row>
      </sheetData>
      <sheetData sheetId="35">
        <row r="4">
          <cell r="J4">
            <v>12.093552417622888</v>
          </cell>
        </row>
      </sheetData>
      <sheetData sheetId="36">
        <row r="4">
          <cell r="J4">
            <v>18.814585834598194</v>
          </cell>
        </row>
      </sheetData>
      <sheetData sheetId="37">
        <row r="4">
          <cell r="J4">
            <v>0.91667921379763539</v>
          </cell>
        </row>
      </sheetData>
      <sheetData sheetId="38">
        <row r="4">
          <cell r="J4">
            <v>1.0116933142233229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D24" sqref="D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353.47</f>
        <v>353.47</v>
      </c>
      <c r="P2" t="s">
        <v>8</v>
      </c>
      <c r="Q2" s="10">
        <f>N2+K2+H2</f>
        <v>432.02000000000004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0.1037838184974838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4162.6913159923306</v>
      </c>
      <c r="D7" s="20">
        <f>(C7*[1]Feuil1!$K$2-C4)/C4</f>
        <v>0.47635929480067246</v>
      </c>
      <c r="E7" s="31">
        <f>C7-C7/(1+D7)</f>
        <v>1343.1260986010266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1247.8196294266238</v>
      </c>
    </row>
    <row r="9" spans="2:20">
      <c r="M9" s="17" t="str">
        <f>IF(C13&gt;C7*Params!F8,B13,"Others")</f>
        <v>BTC</v>
      </c>
      <c r="N9" s="18">
        <f>IF(C13&gt;C7*0.1,C13,C7)</f>
        <v>1243.2334483197653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353.47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282.36890572042449</v>
      </c>
    </row>
    <row r="12" spans="2:20">
      <c r="B12" s="7" t="s">
        <v>19</v>
      </c>
      <c r="C12" s="1">
        <f>[2]ETH!J4</f>
        <v>1247.8196294266238</v>
      </c>
      <c r="D12" s="20">
        <f>C12/$C$7</f>
        <v>0.29976270991623122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1035.7993325255165</v>
      </c>
    </row>
    <row r="13" spans="2:20">
      <c r="B13" s="7" t="s">
        <v>4</v>
      </c>
      <c r="C13" s="1">
        <f>[2]BTC!J4</f>
        <v>1243.2334483197653</v>
      </c>
      <c r="D13" s="20">
        <f t="shared" ref="D13:D55" si="0">C13/$C$7</f>
        <v>0.2986609753030402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353.47</v>
      </c>
      <c r="D14" s="20">
        <f t="shared" si="0"/>
        <v>8.4913814925942313E-2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282.36890572042449</v>
      </c>
      <c r="D15" s="20">
        <f t="shared" si="0"/>
        <v>6.7833256008105289E-2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178.13074107963419</v>
      </c>
      <c r="D16" s="20">
        <f t="shared" si="0"/>
        <v>4.2792205224367011E-2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2.9548191461484439E-2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2.8286988167396686E-2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1.5026336389559768E-2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54.784895964709087</v>
      </c>
      <c r="D20" s="20">
        <f t="shared" si="0"/>
        <v>1.3160931667989676E-2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47.497779377620283</v>
      </c>
      <c r="D21" s="20">
        <f t="shared" si="0"/>
        <v>1.1410353488172938E-2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1.1605472597596042E-2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44.696974748256892</v>
      </c>
      <c r="D23" s="20">
        <f t="shared" si="0"/>
        <v>1.0737518435858779E-2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42.322688927453676</v>
      </c>
      <c r="D24" s="20">
        <f t="shared" si="0"/>
        <v>1.0167145655229665E-2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41.227604396756433</v>
      </c>
      <c r="D25" s="20">
        <f t="shared" si="0"/>
        <v>9.904074375721111E-3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39.820761304617321</v>
      </c>
      <c r="D26" s="20">
        <f t="shared" si="0"/>
        <v>9.5661095867553125E-3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7.2645309739454425E-3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22.197391021030718</v>
      </c>
      <c r="D28" s="20">
        <f t="shared" si="0"/>
        <v>5.3324614620719607E-3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21.376297148963165</v>
      </c>
      <c r="D29" s="20">
        <f t="shared" si="0"/>
        <v>5.1352107389849395E-3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18.814585834598194</v>
      </c>
      <c r="D30" s="20">
        <f t="shared" si="0"/>
        <v>4.5198128821889467E-3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13.700838501382609</v>
      </c>
      <c r="D31" s="20">
        <f t="shared" si="0"/>
        <v>3.2913414570872428E-3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13.0525859125766</v>
      </c>
      <c r="D32" s="20">
        <f t="shared" si="0"/>
        <v>3.1356122570104709E-3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12.577612362524254</v>
      </c>
      <c r="D33" s="20">
        <f t="shared" si="0"/>
        <v>3.0215097415951242E-3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12.093552417622888</v>
      </c>
      <c r="D34" s="20">
        <f t="shared" si="0"/>
        <v>2.9052244088245455E-3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11.709351001509066</v>
      </c>
      <c r="D35" s="20">
        <f t="shared" si="0"/>
        <v>2.8129280104253209E-3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11.647699333976757</v>
      </c>
      <c r="D36" s="20">
        <f t="shared" si="0"/>
        <v>2.7981174797247965E-3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2.522406588175501E-3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7.8952366634044679</v>
      </c>
      <c r="D38" s="20">
        <f t="shared" si="0"/>
        <v>1.8966663785691608E-3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5.7102707812765647</v>
      </c>
      <c r="D39" s="20">
        <f t="shared" si="0"/>
        <v>1.3717737751388639E-3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5.5961879187091714</v>
      </c>
      <c r="D40" s="20">
        <f t="shared" si="0"/>
        <v>1.3443677404590627E-3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4.4835959625689368</v>
      </c>
      <c r="D41" s="20">
        <f t="shared" si="0"/>
        <v>1.0770906661619964E-3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4.2792403127032088</v>
      </c>
      <c r="D42" s="20">
        <f t="shared" si="0"/>
        <v>1.0279984721094061E-3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3.9646091461714317</v>
      </c>
      <c r="D43" s="20">
        <f t="shared" si="0"/>
        <v>9.5241487903273013E-4</v>
      </c>
    </row>
    <row r="44" spans="2:14">
      <c r="B44" s="22" t="s">
        <v>23</v>
      </c>
      <c r="C44" s="9">
        <f>[2]LUNA!J4</f>
        <v>4.0403783478649462</v>
      </c>
      <c r="D44" s="20">
        <f t="shared" si="0"/>
        <v>9.7061685365487486E-4</v>
      </c>
    </row>
    <row r="45" spans="2:14">
      <c r="B45" s="22" t="s">
        <v>36</v>
      </c>
      <c r="C45" s="9">
        <f>[2]AMP!$J$4</f>
        <v>3.6104394336238608</v>
      </c>
      <c r="D45" s="20">
        <f t="shared" si="0"/>
        <v>8.6733297272204284E-4</v>
      </c>
    </row>
    <row r="46" spans="2:14">
      <c r="B46" s="22" t="s">
        <v>62</v>
      </c>
      <c r="C46" s="10">
        <f>[2]SEI!$J$4</f>
        <v>1.9565475960912777</v>
      </c>
      <c r="D46" s="20">
        <f t="shared" si="0"/>
        <v>4.700198615675788E-4</v>
      </c>
    </row>
    <row r="47" spans="2:14">
      <c r="B47" s="7" t="s">
        <v>25</v>
      </c>
      <c r="C47" s="1">
        <f>[2]POLIS!J4</f>
        <v>2.9672617883917991</v>
      </c>
      <c r="D47" s="20">
        <f t="shared" si="0"/>
        <v>7.128229222743707E-4</v>
      </c>
    </row>
    <row r="48" spans="2:14">
      <c r="B48" s="22" t="s">
        <v>40</v>
      </c>
      <c r="C48" s="9">
        <f>[2]SHPING!$J$4</f>
        <v>2.7785719913976421</v>
      </c>
      <c r="D48" s="20">
        <f t="shared" si="0"/>
        <v>6.6749412350679369E-4</v>
      </c>
    </row>
    <row r="49" spans="2:4">
      <c r="B49" s="22" t="s">
        <v>50</v>
      </c>
      <c r="C49" s="9">
        <f>[2]KAVA!$J$4</f>
        <v>2.2362465378851075</v>
      </c>
      <c r="D49" s="20">
        <f t="shared" si="0"/>
        <v>5.372117142805762E-4</v>
      </c>
    </row>
    <row r="50" spans="2:4">
      <c r="B50" s="22" t="s">
        <v>63</v>
      </c>
      <c r="C50" s="10">
        <f>[2]MEME!$J$4</f>
        <v>1.9748789209479787</v>
      </c>
      <c r="D50" s="20">
        <f t="shared" si="0"/>
        <v>4.7442358105220052E-4</v>
      </c>
    </row>
    <row r="51" spans="2:4">
      <c r="B51" s="7" t="s">
        <v>28</v>
      </c>
      <c r="C51" s="1">
        <f>[2]ATLAS!O47</f>
        <v>1.7365806941345312</v>
      </c>
      <c r="D51" s="20">
        <f t="shared" si="0"/>
        <v>4.1717738893174528E-4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4.0761936718228812E-4</v>
      </c>
    </row>
    <row r="53" spans="2:4">
      <c r="B53" s="22" t="s">
        <v>65</v>
      </c>
      <c r="C53" s="10">
        <f>[2]DYDX!$J$4</f>
        <v>1.0116933142233229</v>
      </c>
      <c r="D53" s="20">
        <f t="shared" si="0"/>
        <v>2.4303827438190636E-4</v>
      </c>
    </row>
    <row r="54" spans="2:4">
      <c r="B54" s="22" t="s">
        <v>66</v>
      </c>
      <c r="C54" s="10">
        <f>[2]TIA!$J$4</f>
        <v>0.91667921379763539</v>
      </c>
      <c r="D54" s="20">
        <f t="shared" si="0"/>
        <v>2.2021311315492323E-4</v>
      </c>
    </row>
    <row r="55" spans="2:4">
      <c r="B55" s="22" t="s">
        <v>43</v>
      </c>
      <c r="C55" s="9">
        <f>[2]TRX!$J$4</f>
        <v>0.94276096909248386</v>
      </c>
      <c r="D55" s="20">
        <f t="shared" si="0"/>
        <v>2.2647871233462866E-4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2023-12-19T14:30:13Z</dcterms:modified>
</cp:coreProperties>
</file>