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16" l="1"/>
  <c r="C7" l="1"/>
  <c r="D16" s="1"/>
  <c r="D38" l="1"/>
  <c r="D31"/>
  <c r="D18"/>
  <c r="N9"/>
  <c r="D46"/>
  <c r="D21"/>
  <c r="D7"/>
  <c r="E7" s="1"/>
  <c r="M8"/>
  <c r="D26"/>
  <c r="D19"/>
  <c r="D22"/>
  <c r="D27"/>
  <c r="D40"/>
  <c r="D13"/>
  <c r="D34"/>
  <c r="D39"/>
  <c r="D41"/>
  <c r="D43"/>
  <c r="D36"/>
  <c r="D32"/>
  <c r="D24"/>
  <c r="D44"/>
  <c r="D23"/>
  <c r="D28"/>
  <c r="D30"/>
  <c r="D48"/>
  <c r="D47"/>
  <c r="D15"/>
  <c r="D17"/>
  <c r="D33"/>
  <c r="N8"/>
  <c r="Q3"/>
  <c r="D37"/>
  <c r="D50"/>
  <c r="D12"/>
  <c r="D14"/>
  <c r="D42"/>
  <c r="D45"/>
  <c r="D49"/>
  <c r="D25"/>
  <c r="D20"/>
  <c r="M9"/>
  <c r="D29"/>
  <c r="D35"/>
  <c r="N10" l="1"/>
  <c r="M10"/>
  <c r="N11" l="1"/>
  <c r="M11"/>
  <c r="N12" l="1"/>
  <c r="M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<sst xmlns="http://schemas.openxmlformats.org/spreadsheetml/2006/main" count="97" uniqueCount="60">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</sst>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861.0344297180834</c:v>
                </c:pt>
                <c:pt idx="1">
                  <c:v>771.42236830891227</c:v>
                </c:pt>
                <c:pt idx="2">
                  <c:v>171.35329837471761</c:v>
                </c:pt>
                <c:pt idx="3">
                  <c:v>600.49781803055021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861.0344297180834</v>
          </cell>
        </row>
      </sheetData>
      <sheetData sheetId="1">
        <row r="4">
          <cell r="J4">
            <v>771.42236830891227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0.74401119360259893</v>
          </cell>
        </row>
      </sheetData>
      <sheetData sheetId="4">
        <row r="46">
          <cell r="M46">
            <v>70.349999999999994</v>
          </cell>
          <cell r="O46">
            <v>1.0621415945435917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27.168591674601512</v>
          </cell>
        </row>
      </sheetData>
      <sheetData sheetId="8">
        <row r="4">
          <cell r="J4">
            <v>6.2146734968511934</v>
          </cell>
        </row>
      </sheetData>
      <sheetData sheetId="9">
        <row r="4">
          <cell r="J4">
            <v>14.203860333684073</v>
          </cell>
        </row>
      </sheetData>
      <sheetData sheetId="10">
        <row r="4">
          <cell r="J4">
            <v>8.9714601250936479</v>
          </cell>
        </row>
      </sheetData>
      <sheetData sheetId="11">
        <row r="4">
          <cell r="J4">
            <v>28.140071839565703</v>
          </cell>
        </row>
      </sheetData>
      <sheetData sheetId="12">
        <row r="4">
          <cell r="J4">
            <v>1.9162720749571498</v>
          </cell>
        </row>
      </sheetData>
      <sheetData sheetId="13">
        <row r="4">
          <cell r="J4">
            <v>129.83471578402367</v>
          </cell>
        </row>
      </sheetData>
      <sheetData sheetId="14">
        <row r="4">
          <cell r="J4">
            <v>3.9177307922483409</v>
          </cell>
        </row>
      </sheetData>
      <sheetData sheetId="15">
        <row r="4">
          <cell r="J4">
            <v>27.174961592793679</v>
          </cell>
        </row>
      </sheetData>
      <sheetData sheetId="16">
        <row r="4">
          <cell r="J4">
            <v>3.2631201617618908</v>
          </cell>
        </row>
      </sheetData>
      <sheetData sheetId="17">
        <row r="4">
          <cell r="J4">
            <v>6.1736189265469221</v>
          </cell>
        </row>
      </sheetData>
      <sheetData sheetId="18">
        <row r="4">
          <cell r="J4">
            <v>7.7167786112880075</v>
          </cell>
        </row>
      </sheetData>
      <sheetData sheetId="19">
        <row r="4">
          <cell r="J4">
            <v>7.7704360539823556</v>
          </cell>
        </row>
      </sheetData>
      <sheetData sheetId="20">
        <row r="4">
          <cell r="J4">
            <v>10.74812380725929</v>
          </cell>
        </row>
      </sheetData>
      <sheetData sheetId="21">
        <row r="4">
          <cell r="J4">
            <v>1.1089880867351851</v>
          </cell>
        </row>
      </sheetData>
      <sheetData sheetId="22">
        <row r="4">
          <cell r="J4">
            <v>21.912150124126061</v>
          </cell>
        </row>
      </sheetData>
      <sheetData sheetId="23">
        <row r="4">
          <cell r="J4">
            <v>27.328639006609709</v>
          </cell>
        </row>
      </sheetData>
      <sheetData sheetId="24">
        <row r="4">
          <cell r="J4">
            <v>21.925593308244121</v>
          </cell>
        </row>
      </sheetData>
      <sheetData sheetId="25">
        <row r="4">
          <cell r="J4">
            <v>24.799172799396416</v>
          </cell>
        </row>
      </sheetData>
      <sheetData sheetId="26">
        <row r="4">
          <cell r="J4">
            <v>3.6655680954150198</v>
          </cell>
        </row>
      </sheetData>
      <sheetData sheetId="27">
        <row r="4">
          <cell r="J4">
            <v>171.35329837471761</v>
          </cell>
        </row>
      </sheetData>
      <sheetData sheetId="28">
        <row r="4">
          <cell r="J4">
            <v>0.72012547056314946</v>
          </cell>
        </row>
      </sheetData>
      <sheetData sheetId="29">
        <row r="4">
          <cell r="J4">
            <v>8.0794708739139072</v>
          </cell>
        </row>
      </sheetData>
      <sheetData sheetId="30">
        <row r="4">
          <cell r="J4">
            <v>17.867768880321584</v>
          </cell>
        </row>
      </sheetData>
      <sheetData sheetId="31">
        <row r="4">
          <cell r="J4">
            <v>3.7962680397675812</v>
          </cell>
        </row>
      </sheetData>
      <sheetData sheetId="32">
        <row r="4">
          <cell r="J4">
            <v>2.0414477188712192</v>
          </cell>
        </row>
      </sheetData>
      <sheetData sheetId="33">
        <row r="4">
          <cell r="J4">
            <v>1.2835294071947894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1.7583233566046585E-2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2425.606179875675</v>
      </c>
      <c r="D7" s="20">
        <f>(C7*[1]Feuil1!$K$2-C4)/C4</f>
        <v>-7.7985955018018235E-2</v>
      </c>
      <c r="E7" s="31">
        <f>C7-C7/(1+D7)</f>
        <v>-205.16305089355546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861.0344297180834</v>
      </c>
    </row>
    <row r="9" spans="2:20">
      <c r="M9" s="17" t="str">
        <f>IF(C13&gt;C7*[2]Params!F8,B13,"Others")</f>
        <v>BTC</v>
      </c>
      <c r="N9" s="18">
        <f>IF(C13&gt;C7*0.1,C13,C7)</f>
        <v>771.42236830891227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171.35329837471761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600.49781803055021</v>
      </c>
    </row>
    <row r="12" spans="2:20">
      <c r="B12" s="7" t="s">
        <v>19</v>
      </c>
      <c r="C12" s="1">
        <f>[2]ETH!J4</f>
        <v>861.0344297180834</v>
      </c>
      <c r="D12" s="20">
        <f>C12/$C$7</f>
        <v>0.35497701022604417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771.42236830891227</v>
      </c>
      <c r="D13" s="20">
        <f t="shared" ref="D13:D50" si="0">C13/$C$7</f>
        <v>0.31803281782059595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171.35329837471761</v>
      </c>
      <c r="D14" s="20">
        <f t="shared" si="0"/>
        <v>7.064349513798665E-2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129.83471578402367</v>
      </c>
      <c r="D15" s="20">
        <f t="shared" si="0"/>
        <v>5.3526708853734194E-2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2.9003059352201106E-2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2.8508337657494054E-2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28.140071839565703</v>
      </c>
      <c r="D18" s="20">
        <f>C18/$C$7</f>
        <v>1.1601253358040187E-2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27.328639006609709</v>
      </c>
      <c r="D19" s="20">
        <f>C19/$C$7</f>
        <v>1.126672550282274E-2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27.174961592793679</v>
      </c>
      <c r="D20" s="20">
        <f t="shared" si="0"/>
        <v>1.1203369210655019E-2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27.168591674601512</v>
      </c>
      <c r="D21" s="20">
        <f t="shared" si="0"/>
        <v>1.1200743096719042E-2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24.799172799396416</v>
      </c>
      <c r="D22" s="20">
        <f t="shared" si="0"/>
        <v>1.0223907328875417E-2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21.912150124126061</v>
      </c>
      <c r="D23" s="20">
        <f t="shared" si="0"/>
        <v>9.0336800367358788E-3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21.925593308244121</v>
      </c>
      <c r="D24" s="20">
        <f t="shared" si="0"/>
        <v>9.0392222324268325E-3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5.3594850259930972E-3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17.867768880321584</v>
      </c>
      <c r="D26" s="20">
        <f t="shared" si="0"/>
        <v>7.3663107509222298E-3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14.203860333684073</v>
      </c>
      <c r="D27" s="20">
        <f t="shared" si="0"/>
        <v>5.8557982130520853E-3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6.7900552598543313E-3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5.2110685175809808E-3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5.5821097886112718E-3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10.74812380725929</v>
      </c>
      <c r="D31" s="20">
        <f t="shared" si="0"/>
        <v>4.4311083540404684E-3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8.9714601250936479</v>
      </c>
      <c r="D32" s="20">
        <f t="shared" si="0"/>
        <v>3.6986466309025822E-3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8.0794708739139072</v>
      </c>
      <c r="D33" s="20">
        <f t="shared" si="0"/>
        <v>3.33090793589915E-3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7.7704360539823556</v>
      </c>
      <c r="D34" s="20">
        <f t="shared" si="0"/>
        <v>3.2035027443657943E-3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7.7167786112880075</v>
      </c>
      <c r="D35" s="20">
        <f t="shared" si="0"/>
        <v>3.1813814935462989E-3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6.2146734968511934</v>
      </c>
      <c r="D36" s="20">
        <f t="shared" si="0"/>
        <v>2.5621115036777026E-3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6.1736189265469221</v>
      </c>
      <c r="D37" s="20">
        <f t="shared" si="0"/>
        <v>2.5451860148473699E-3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2.2262476261817482E-3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3.9177307922483409</v>
      </c>
      <c r="D39" s="20">
        <f t="shared" si="0"/>
        <v>1.6151553474559276E-3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3.7962680397675812</v>
      </c>
      <c r="D40" s="20">
        <f t="shared" si="0"/>
        <v>1.5650801318300401E-3</v>
      </c>
    </row>
    <row r="41" spans="2:14">
      <c r="B41" s="22" t="s">
        <v>56</v>
      </c>
      <c r="C41" s="9">
        <f>[2]SHIB!$J$4</f>
        <v>3.6655680954150198</v>
      </c>
      <c r="D41" s="20">
        <f t="shared" si="0"/>
        <v>1.5111967168565258E-3</v>
      </c>
    </row>
    <row r="42" spans="2:14">
      <c r="B42" s="22" t="s">
        <v>33</v>
      </c>
      <c r="C42" s="1">
        <f>[2]EGLD!$J$4</f>
        <v>3.2631201617618908</v>
      </c>
      <c r="D42" s="20">
        <f t="shared" si="0"/>
        <v>1.3452802803830021E-3</v>
      </c>
    </row>
    <row r="43" spans="2:14">
      <c r="B43" s="22" t="s">
        <v>50</v>
      </c>
      <c r="C43" s="9">
        <f>[2]KAVA!$J$4</f>
        <v>2.0414477188712192</v>
      </c>
      <c r="D43" s="20">
        <f t="shared" si="0"/>
        <v>8.4162372927985125E-4</v>
      </c>
    </row>
    <row r="44" spans="2:14">
      <c r="B44" s="22" t="s">
        <v>36</v>
      </c>
      <c r="C44" s="9">
        <f>[2]AMP!$J$4</f>
        <v>1.9162720749571498</v>
      </c>
      <c r="D44" s="20">
        <f t="shared" si="0"/>
        <v>7.9001780703550511E-4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6.9953383780007087E-4</v>
      </c>
    </row>
    <row r="46" spans="2:14">
      <c r="B46" s="22" t="s">
        <v>40</v>
      </c>
      <c r="C46" s="9">
        <f>[2]SHPING!$J$4</f>
        <v>1.2835294071947894</v>
      </c>
      <c r="D46" s="20">
        <f t="shared" si="0"/>
        <v>5.2915820294479005E-4</v>
      </c>
    </row>
    <row r="47" spans="2:14">
      <c r="B47" s="22" t="s">
        <v>23</v>
      </c>
      <c r="C47" s="9">
        <f>[2]LUNA!J4</f>
        <v>1.1089880867351851</v>
      </c>
      <c r="D47" s="20">
        <f t="shared" si="0"/>
        <v>4.5720038806630457E-4</v>
      </c>
    </row>
    <row r="48" spans="2:14">
      <c r="B48" s="7" t="s">
        <v>28</v>
      </c>
      <c r="C48" s="1">
        <f>[2]ATLAS!O46</f>
        <v>1.0621415945435917</v>
      </c>
      <c r="D48" s="20">
        <f t="shared" si="0"/>
        <v>4.3788707472621629E-4</v>
      </c>
    </row>
    <row r="49" spans="2:4">
      <c r="B49" s="7" t="s">
        <v>25</v>
      </c>
      <c r="C49" s="1">
        <f>[2]POLIS!J4</f>
        <v>0.74401119360259893</v>
      </c>
      <c r="D49" s="20">
        <f t="shared" si="0"/>
        <v>3.0673206548341387E-4</v>
      </c>
    </row>
    <row r="50" spans="2:4">
      <c r="B50" s="22" t="s">
        <v>43</v>
      </c>
      <c r="C50" s="9">
        <f>[2]TRX!$J$4</f>
        <v>0.72012547056314946</v>
      </c>
      <c r="D50" s="20">
        <f t="shared" si="0"/>
        <v>2.9688474433226404E-4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2023-08-24T07:20:01Z</dcterms:modified>
</cp:coreProperties>
</file>