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31" l="1"/>
  <c r="D23"/>
  <c r="D18"/>
  <c r="D28"/>
  <c r="N9"/>
  <c r="D30"/>
  <c r="D46"/>
  <c r="D48"/>
  <c r="D21"/>
  <c r="D47"/>
  <c r="D7"/>
  <c r="E7" s="1"/>
  <c r="D15"/>
  <c r="M8"/>
  <c r="D17"/>
  <c r="D26"/>
  <c r="D33"/>
  <c r="D19"/>
  <c r="N8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<sst xmlns="http://schemas.openxmlformats.org/spreadsheetml/2006/main" count="97" uniqueCount="60">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</sst>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865.23528372736257</c:v>
                </c:pt>
                <c:pt idx="1">
                  <c:v>767.88808316571442</c:v>
                </c:pt>
                <c:pt idx="2">
                  <c:v>173.57809457066429</c:v>
                </c:pt>
                <c:pt idx="3">
                  <c:v>619.66623500398657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865.23528372736257</v>
          </cell>
        </row>
      </sheetData>
      <sheetData sheetId="1">
        <row r="4">
          <cell r="J4">
            <v>767.88808316571442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0.78188286991916156</v>
          </cell>
        </row>
      </sheetData>
      <sheetData sheetId="4">
        <row r="46">
          <cell r="M46">
            <v>79.390000000000015</v>
          </cell>
          <cell r="O46">
            <v>0.96387336786674815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26.929788068369096</v>
          </cell>
        </row>
      </sheetData>
      <sheetData sheetId="8">
        <row r="4">
          <cell r="J4">
            <v>6.0967787102441369</v>
          </cell>
        </row>
      </sheetData>
      <sheetData sheetId="9">
        <row r="4">
          <cell r="J4">
            <v>15.095482611622383</v>
          </cell>
        </row>
      </sheetData>
      <sheetData sheetId="10">
        <row r="4">
          <cell r="J4">
            <v>9.0826102055172715</v>
          </cell>
        </row>
      </sheetData>
      <sheetData sheetId="11">
        <row r="4">
          <cell r="J4">
            <v>29.691810283209016</v>
          </cell>
        </row>
      </sheetData>
      <sheetData sheetId="12">
        <row r="4">
          <cell r="J4">
            <v>2.0140570944699818</v>
          </cell>
        </row>
      </sheetData>
      <sheetData sheetId="13">
        <row r="4">
          <cell r="J4">
            <v>129.36890921381794</v>
          </cell>
        </row>
      </sheetData>
      <sheetData sheetId="14">
        <row r="4">
          <cell r="J4">
            <v>3.8586912922797714</v>
          </cell>
        </row>
      </sheetData>
      <sheetData sheetId="15">
        <row r="4">
          <cell r="J4">
            <v>27.282755903367555</v>
          </cell>
        </row>
      </sheetData>
      <sheetData sheetId="16">
        <row r="4">
          <cell r="J4">
            <v>3.3640148002296497</v>
          </cell>
        </row>
      </sheetData>
      <sheetData sheetId="17">
        <row r="4">
          <cell r="J4">
            <v>6.0436404516024442</v>
          </cell>
        </row>
      </sheetData>
      <sheetData sheetId="18">
        <row r="4">
          <cell r="J4">
            <v>7.5906445347290274</v>
          </cell>
        </row>
      </sheetData>
      <sheetData sheetId="19">
        <row r="4">
          <cell r="J4">
            <v>7.6967724619532882</v>
          </cell>
        </row>
      </sheetData>
      <sheetData sheetId="20">
        <row r="4">
          <cell r="J4">
            <v>10.658244221381279</v>
          </cell>
        </row>
      </sheetData>
      <sheetData sheetId="21">
        <row r="4">
          <cell r="J4">
            <v>1.0953351939537699</v>
          </cell>
        </row>
      </sheetData>
      <sheetData sheetId="22">
        <row r="4">
          <cell r="J4">
            <v>21.327368922362197</v>
          </cell>
        </row>
      </sheetData>
      <sheetData sheetId="23">
        <row r="4">
          <cell r="J4">
            <v>28.269770473785179</v>
          </cell>
        </row>
      </sheetData>
      <sheetData sheetId="24">
        <row r="4">
          <cell r="J4">
            <v>22.216644996090846</v>
          </cell>
        </row>
      </sheetData>
      <sheetData sheetId="25">
        <row r="4">
          <cell r="J4">
            <v>23.651764058850411</v>
          </cell>
        </row>
      </sheetData>
      <sheetData sheetId="26">
        <row r="4">
          <cell r="J4">
            <v>3.818293618286249</v>
          </cell>
        </row>
      </sheetData>
      <sheetData sheetId="27">
        <row r="4">
          <cell r="J4">
            <v>173.57809457066429</v>
          </cell>
        </row>
      </sheetData>
      <sheetData sheetId="28">
        <row r="4">
          <cell r="J4">
            <v>0.68089452565222242</v>
          </cell>
        </row>
      </sheetData>
      <sheetData sheetId="29">
        <row r="4">
          <cell r="J4">
            <v>8.4297299025907115</v>
          </cell>
        </row>
      </sheetData>
      <sheetData sheetId="30">
        <row r="4">
          <cell r="J4">
            <v>17.118162025547313</v>
          </cell>
        </row>
      </sheetData>
      <sheetData sheetId="31">
        <row r="4">
          <cell r="J4">
            <v>3.6835545828471052</v>
          </cell>
        </row>
      </sheetData>
      <sheetData sheetId="32">
        <row r="4">
          <cell r="J4">
            <v>2.0289711009610589</v>
          </cell>
        </row>
      </sheetData>
      <sheetData sheetId="33">
        <row r="4">
          <cell r="J4">
            <v>1.3391449684536176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M16" sqref="M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1.7423563475226927E-2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2447.8345121903667</v>
      </c>
      <c r="D7" s="20">
        <f>(C7*[1]Feuil1!$K$2-C4)/C4</f>
        <v>-6.9536588933486312E-2</v>
      </c>
      <c r="E7" s="31">
        <f>C7-C7/(1+D7)</f>
        <v>-182.93471857886425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865.23528372736257</v>
      </c>
    </row>
    <row r="9" spans="2:20">
      <c r="M9" s="17" t="str">
        <f>IF(C13&gt;C7*[2]Params!F8,B13,"Others")</f>
        <v>BTC</v>
      </c>
      <c r="N9" s="18">
        <f>IF(C13&gt;C7*0.1,C13,C7)</f>
        <v>767.88808316571442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173.57809457066429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619.66623500398657</v>
      </c>
    </row>
    <row r="12" spans="2:20">
      <c r="B12" s="7" t="s">
        <v>19</v>
      </c>
      <c r="C12" s="1">
        <f>[2]ETH!J4</f>
        <v>865.23528372736257</v>
      </c>
      <c r="D12" s="20">
        <f>C12/$C$7</f>
        <v>0.35346968082132901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767.88808316571442</v>
      </c>
      <c r="D13" s="20">
        <f t="shared" ref="D13:D50" si="0">C13/$C$7</f>
        <v>0.31370097910687361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173.57809457066429</v>
      </c>
      <c r="D14" s="20">
        <f t="shared" si="0"/>
        <v>7.091087804597683E-2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129.36890921381794</v>
      </c>
      <c r="D15" s="20">
        <f t="shared" si="0"/>
        <v>5.285034938822572E-2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3.2432748049197331E-2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2.8249458717747766E-2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29.691810283209016</v>
      </c>
      <c r="D18" s="20">
        <f>C18/$C$7</f>
        <v>1.212982745988014E-2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28.269770473785179</v>
      </c>
      <c r="D19" s="20">
        <f>C19/$C$7</f>
        <v>1.1548889572804037E-2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27.282755903367555</v>
      </c>
      <c r="D20" s="20">
        <f t="shared" si="0"/>
        <v>1.114567008819336E-2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26.929788068369096</v>
      </c>
      <c r="D21" s="20">
        <f t="shared" si="0"/>
        <v>1.1001474133262315E-2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23.651764058850411</v>
      </c>
      <c r="D22" s="20">
        <f t="shared" si="0"/>
        <v>9.6623215095069416E-3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21.327368922362197</v>
      </c>
      <c r="D23" s="20">
        <f t="shared" si="0"/>
        <v>8.7127495000787775E-3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22.216644996090846</v>
      </c>
      <c r="D24" s="20">
        <f t="shared" si="0"/>
        <v>9.0760404289794046E-3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9.2598852388857469E-3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17.118162025547313</v>
      </c>
      <c r="D26" s="20">
        <f t="shared" si="0"/>
        <v>6.9931859937008862E-3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15.095482611622383</v>
      </c>
      <c r="D27" s="20">
        <f t="shared" si="0"/>
        <v>6.1668722033478771E-3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6.7283960243138922E-3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5.1637477685080512E-3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5.531419682404985E-3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10.658244221381279</v>
      </c>
      <c r="D31" s="20">
        <f t="shared" si="0"/>
        <v>4.3541522796179911E-3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9.0826102055172715</v>
      </c>
      <c r="D32" s="20">
        <f t="shared" si="0"/>
        <v>3.7104674193804005E-3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8.4297299025907115</v>
      </c>
      <c r="D33" s="20">
        <f t="shared" si="0"/>
        <v>3.4437499187997137E-3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7.6967724619532882</v>
      </c>
      <c r="D34" s="20">
        <f t="shared" si="0"/>
        <v>3.1443189576839804E-3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7.5906445347290274</v>
      </c>
      <c r="D35" s="20">
        <f t="shared" si="0"/>
        <v>3.1009631153279152E-3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6.0967787102441369</v>
      </c>
      <c r="D36" s="20">
        <f t="shared" si="0"/>
        <v>2.4906825522239364E-3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6.0436404516024442</v>
      </c>
      <c r="D37" s="20">
        <f t="shared" si="0"/>
        <v>2.4689742797173349E-3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2.2060314833816045E-3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3.8586912922797714</v>
      </c>
      <c r="D39" s="20">
        <f t="shared" si="0"/>
        <v>1.5763693472999301E-3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3.6835545828471052</v>
      </c>
      <c r="D40" s="20">
        <f t="shared" si="0"/>
        <v>1.5048217371324639E-3</v>
      </c>
    </row>
    <row r="41" spans="2:14">
      <c r="B41" s="22" t="s">
        <v>56</v>
      </c>
      <c r="C41" s="9">
        <f>[2]SHIB!$J$4</f>
        <v>3.818293618286249</v>
      </c>
      <c r="D41" s="20">
        <f t="shared" si="0"/>
        <v>1.5598659138397271E-3</v>
      </c>
    </row>
    <row r="42" spans="2:14">
      <c r="B42" s="22" t="s">
        <v>33</v>
      </c>
      <c r="C42" s="1">
        <f>[2]EGLD!$J$4</f>
        <v>3.3640148002296497</v>
      </c>
      <c r="D42" s="20">
        <f t="shared" si="0"/>
        <v>1.3742819555311639E-3</v>
      </c>
    </row>
    <row r="43" spans="2:14">
      <c r="B43" s="22" t="s">
        <v>50</v>
      </c>
      <c r="C43" s="9">
        <f>[2]KAVA!$J$4</f>
        <v>2.0289711009610589</v>
      </c>
      <c r="D43" s="20">
        <f t="shared" si="0"/>
        <v>8.2888409770213545E-4</v>
      </c>
    </row>
    <row r="44" spans="2:14">
      <c r="B44" s="22" t="s">
        <v>36</v>
      </c>
      <c r="C44" s="9">
        <f>[2]AMP!$J$4</f>
        <v>2.0140570944699818</v>
      </c>
      <c r="D44" s="20">
        <f t="shared" si="0"/>
        <v>8.2279136291275141E-4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6.9318150044452075E-4</v>
      </c>
    </row>
    <row r="46" spans="2:14">
      <c r="B46" s="22" t="s">
        <v>40</v>
      </c>
      <c r="C46" s="9">
        <f>[2]SHPING!$J$4</f>
        <v>1.3391449684536176</v>
      </c>
      <c r="D46" s="20">
        <f t="shared" si="0"/>
        <v>5.4707332615198988E-4</v>
      </c>
    </row>
    <row r="47" spans="2:14">
      <c r="B47" s="22" t="s">
        <v>23</v>
      </c>
      <c r="C47" s="9">
        <f>[2]LUNA!J4</f>
        <v>1.0953351939537699</v>
      </c>
      <c r="D47" s="20">
        <f t="shared" si="0"/>
        <v>4.4747109679961337E-4</v>
      </c>
    </row>
    <row r="48" spans="2:14">
      <c r="B48" s="7" t="s">
        <v>28</v>
      </c>
      <c r="C48" s="1">
        <f>[2]ATLAS!O46</f>
        <v>0.96387336786674815</v>
      </c>
      <c r="D48" s="20">
        <f t="shared" si="0"/>
        <v>3.9376573990872318E-4</v>
      </c>
    </row>
    <row r="49" spans="2:4">
      <c r="B49" s="7" t="s">
        <v>25</v>
      </c>
      <c r="C49" s="1">
        <f>[2]POLIS!J4</f>
        <v>0.78188286991916156</v>
      </c>
      <c r="D49" s="20">
        <f t="shared" si="0"/>
        <v>3.1941819025156182E-4</v>
      </c>
    </row>
    <row r="50" spans="2:4">
      <c r="B50" s="22" t="s">
        <v>43</v>
      </c>
      <c r="C50" s="9">
        <f>[2]TRX!$J$4</f>
        <v>0.68089452565222242</v>
      </c>
      <c r="D50" s="20">
        <f t="shared" si="0"/>
        <v>2.7816199267610849E-4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2023-08-18T13:53:32Z</dcterms:modified>
</cp:coreProperties>
</file>