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19"/>
  <c r="D48"/>
  <c r="D33"/>
  <c r="D46"/>
  <c r="D26"/>
  <c r="D30"/>
  <c r="D17"/>
  <c r="D28"/>
  <c r="M8"/>
  <c r="N9"/>
  <c r="D15"/>
  <c r="D23"/>
  <c r="D7"/>
  <c r="E7" s="1"/>
  <c r="D18"/>
  <c r="D47"/>
  <c r="D31"/>
  <c r="D21"/>
  <c r="N8" l="1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<sst xmlns="http://schemas.openxmlformats.org/spreadsheetml/2006/main" count="97" uniqueCount="60">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</sst>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926.61224246398854</c:v>
                </c:pt>
                <c:pt idx="1">
                  <c:v>841.37353573452299</c:v>
                </c:pt>
                <c:pt idx="2">
                  <c:v>177.85794496498679</c:v>
                </c:pt>
                <c:pt idx="3">
                  <c:v>641.15705420309905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926.61224246398854</v>
          </cell>
        </row>
      </sheetData>
      <sheetData sheetId="1">
        <row r="4">
          <cell r="J4">
            <v>841.37353573452299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0.91998166597517761</v>
          </cell>
        </row>
      </sheetData>
      <sheetData sheetId="4">
        <row r="46">
          <cell r="M46">
            <v>79.390000000000015</v>
          </cell>
          <cell r="O46">
            <v>1.0741035036222311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27.200629451284062</v>
          </cell>
        </row>
      </sheetData>
      <sheetData sheetId="8">
        <row r="4">
          <cell r="J4">
            <v>6.3786878408063679</v>
          </cell>
        </row>
      </sheetData>
      <sheetData sheetId="9">
        <row r="4">
          <cell r="J4">
            <v>16.096744361905479</v>
          </cell>
        </row>
      </sheetData>
      <sheetData sheetId="10">
        <row r="4">
          <cell r="J4">
            <v>9.3208500379786123</v>
          </cell>
        </row>
      </sheetData>
      <sheetData sheetId="11">
        <row r="4">
          <cell r="J4">
            <v>30.683380278890073</v>
          </cell>
        </row>
      </sheetData>
      <sheetData sheetId="12">
        <row r="4">
          <cell r="J4">
            <v>2.1492490674894436</v>
          </cell>
        </row>
      </sheetData>
      <sheetData sheetId="13">
        <row r="4">
          <cell r="J4">
            <v>137.08614278202339</v>
          </cell>
        </row>
      </sheetData>
      <sheetData sheetId="14">
        <row r="4">
          <cell r="J4">
            <v>4.1140018590757288</v>
          </cell>
        </row>
      </sheetData>
      <sheetData sheetId="15">
        <row r="4">
          <cell r="J4">
            <v>27.768419381971306</v>
          </cell>
        </row>
      </sheetData>
      <sheetData sheetId="16">
        <row r="4">
          <cell r="J4">
            <v>3.48691575589068</v>
          </cell>
        </row>
      </sheetData>
      <sheetData sheetId="17">
        <row r="4">
          <cell r="J4">
            <v>6.2121959876963215</v>
          </cell>
        </row>
      </sheetData>
      <sheetData sheetId="18">
        <row r="4">
          <cell r="J4">
            <v>7.6429212789619729</v>
          </cell>
        </row>
      </sheetData>
      <sheetData sheetId="19">
        <row r="4">
          <cell r="J4">
            <v>8.2175075942130356</v>
          </cell>
        </row>
      </sheetData>
      <sheetData sheetId="20">
        <row r="4">
          <cell r="J4">
            <v>12.12597840488703</v>
          </cell>
        </row>
      </sheetData>
      <sheetData sheetId="21">
        <row r="4">
          <cell r="J4">
            <v>1.2023811189340601</v>
          </cell>
        </row>
      </sheetData>
      <sheetData sheetId="22">
        <row r="4">
          <cell r="J4">
            <v>22.093402720726793</v>
          </cell>
        </row>
      </sheetData>
      <sheetData sheetId="23">
        <row r="4">
          <cell r="J4">
            <v>29.905438597264194</v>
          </cell>
        </row>
      </sheetData>
      <sheetData sheetId="24">
        <row r="4">
          <cell r="J4">
            <v>23.573209199333963</v>
          </cell>
        </row>
      </sheetData>
      <sheetData sheetId="25">
        <row r="4">
          <cell r="J4">
            <v>24.674149714461549</v>
          </cell>
        </row>
      </sheetData>
      <sheetData sheetId="26">
        <row r="4">
          <cell r="J4">
            <v>4.1208282904395555</v>
          </cell>
        </row>
      </sheetData>
      <sheetData sheetId="27">
        <row r="4">
          <cell r="J4">
            <v>177.85794496498679</v>
          </cell>
        </row>
      </sheetData>
      <sheetData sheetId="28">
        <row r="4">
          <cell r="J4">
            <v>0.69179201910909938</v>
          </cell>
        </row>
      </sheetData>
      <sheetData sheetId="29">
        <row r="4">
          <cell r="J4">
            <v>9.0639264641390529</v>
          </cell>
        </row>
      </sheetData>
      <sheetData sheetId="30">
        <row r="4">
          <cell r="J4">
            <v>19.742801580813357</v>
          </cell>
        </row>
      </sheetData>
      <sheetData sheetId="31">
        <row r="4">
          <cell r="J4">
            <v>3.9924701629851422</v>
          </cell>
        </row>
      </sheetData>
      <sheetData sheetId="32">
        <row r="4">
          <cell r="J4">
            <v>2.0975714751392984</v>
          </cell>
        </row>
      </sheetData>
      <sheetData sheetId="33">
        <row r="4">
          <cell r="J4">
            <v>1.3643390278152658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1.6342265962309546E-2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2609.7972030539977</v>
      </c>
      <c r="D7" s="20">
        <f>(C7*[1]Feuil1!$K$2-C4)/C4</f>
        <v>-7.9718234005270901E-3</v>
      </c>
      <c r="E7" s="31">
        <f>C7-C7/(1+D7)</f>
        <v>-20.972027715232798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926.61224246398854</v>
      </c>
    </row>
    <row r="9" spans="2:20">
      <c r="M9" s="17" t="str">
        <f>IF(C13&gt;C7*[2]Params!F8,B13,"Others")</f>
        <v>BTC</v>
      </c>
      <c r="N9" s="18">
        <f>IF(C13&gt;C7*0.1,C13,C7)</f>
        <v>841.37353573452299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177.85794496498679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641.15705420309905</v>
      </c>
    </row>
    <row r="12" spans="2:20">
      <c r="B12" s="7" t="s">
        <v>19</v>
      </c>
      <c r="C12" s="1">
        <f>[2]ETH!J4</f>
        <v>926.61224246398854</v>
      </c>
      <c r="D12" s="20">
        <f>C12/$C$7</f>
        <v>0.35505143517651955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841.37353573452299</v>
      </c>
      <c r="D13" s="20">
        <f t="shared" ref="D13:D50" si="0">C13/$C$7</f>
        <v>0.32239038908844853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177.85794496498679</v>
      </c>
      <c r="D14" s="20">
        <f t="shared" si="0"/>
        <v>6.815010176149186E-2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137.08614278202339</v>
      </c>
      <c r="D15" s="20">
        <f t="shared" si="0"/>
        <v>5.2527507739530299E-2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3.0419988153522978E-2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2.6496311636429196E-2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30.683380278890073</v>
      </c>
      <c r="D18" s="20">
        <f>C18/$C$7</f>
        <v>1.1756997916537051E-2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29.905438597264194</v>
      </c>
      <c r="D19" s="20">
        <f>C19/$C$7</f>
        <v>1.1458912808347215E-2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27.768419381971306</v>
      </c>
      <c r="D20" s="20">
        <f t="shared" si="0"/>
        <v>1.0640067875571544E-2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27.200629451284062</v>
      </c>
      <c r="D21" s="20">
        <f t="shared" si="0"/>
        <v>1.0422506936344996E-2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24.674149714461549</v>
      </c>
      <c r="D22" s="20">
        <f t="shared" si="0"/>
        <v>9.4544318177625965E-3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22.093402720726793</v>
      </c>
      <c r="D23" s="20">
        <f t="shared" si="0"/>
        <v>8.4655630310558165E-3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23.573209199333963</v>
      </c>
      <c r="D24" s="20">
        <f t="shared" si="0"/>
        <v>9.0325827507779059E-3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8.6852214571086304E-3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19.742801580813357</v>
      </c>
      <c r="D26" s="20">
        <f t="shared" si="0"/>
        <v>7.5648795844022792E-3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16.096744361905479</v>
      </c>
      <c r="D27" s="20">
        <f t="shared" si="0"/>
        <v>6.1678142436006099E-3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6.3108351793490789E-3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4.8432882007876359E-3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5.1881425821728305E-3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12.12597840488703</v>
      </c>
      <c r="D31" s="20">
        <f t="shared" si="0"/>
        <v>4.6463297572306196E-3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9.3208500379786123</v>
      </c>
      <c r="D32" s="20">
        <f t="shared" si="0"/>
        <v>3.5714844153681012E-3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9.0639264641390529</v>
      </c>
      <c r="D33" s="20">
        <f t="shared" si="0"/>
        <v>3.4730386152350846E-3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8.2175075942130356</v>
      </c>
      <c r="D34" s="20">
        <f t="shared" si="0"/>
        <v>3.1487149977005367E-3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7.6429212789619729</v>
      </c>
      <c r="D35" s="20">
        <f t="shared" si="0"/>
        <v>2.9285498773690879E-3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6.3786878408063679</v>
      </c>
      <c r="D36" s="20">
        <f t="shared" si="0"/>
        <v>2.444131610433943E-3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6.2121959876963215</v>
      </c>
      <c r="D37" s="20">
        <f t="shared" si="0"/>
        <v>2.3803366715340101E-3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2.0691262883111737E-3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4.1140018590757288</v>
      </c>
      <c r="D39" s="20">
        <f t="shared" si="0"/>
        <v>1.5763684068101167E-3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3.9924701629851422</v>
      </c>
      <c r="D40" s="20">
        <f t="shared" si="0"/>
        <v>1.5298009202834358E-3</v>
      </c>
    </row>
    <row r="41" spans="2:14">
      <c r="B41" s="22" t="s">
        <v>56</v>
      </c>
      <c r="C41" s="9">
        <f>[2]SHIB!$J$4</f>
        <v>4.1208282904395555</v>
      </c>
      <c r="D41" s="20">
        <f t="shared" si="0"/>
        <v>1.5789841009934955E-3</v>
      </c>
    </row>
    <row r="42" spans="2:14">
      <c r="B42" s="22" t="s">
        <v>33</v>
      </c>
      <c r="C42" s="1">
        <f>[2]EGLD!$J$4</f>
        <v>3.48691575589068</v>
      </c>
      <c r="D42" s="20">
        <f t="shared" si="0"/>
        <v>1.3360868621555245E-3</v>
      </c>
    </row>
    <row r="43" spans="2:14">
      <c r="B43" s="22" t="s">
        <v>50</v>
      </c>
      <c r="C43" s="9">
        <f>[2]KAVA!$J$4</f>
        <v>2.0975714751392984</v>
      </c>
      <c r="D43" s="20">
        <f t="shared" si="0"/>
        <v>8.0372968163377209E-4</v>
      </c>
    </row>
    <row r="44" spans="2:14">
      <c r="B44" s="22" t="s">
        <v>36</v>
      </c>
      <c r="C44" s="9">
        <f>[2]AMP!$J$4</f>
        <v>2.1492490674894436</v>
      </c>
      <c r="D44" s="20">
        <f t="shared" si="0"/>
        <v>8.2353106401308949E-4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6.5016300807373216E-4</v>
      </c>
    </row>
    <row r="46" spans="2:14">
      <c r="B46" s="22" t="s">
        <v>40</v>
      </c>
      <c r="C46" s="9">
        <f>[2]SHPING!$J$4</f>
        <v>1.3643390278152658</v>
      </c>
      <c r="D46" s="20">
        <f t="shared" si="0"/>
        <v>5.2277587937434738E-4</v>
      </c>
    </row>
    <row r="47" spans="2:14">
      <c r="B47" s="22" t="s">
        <v>23</v>
      </c>
      <c r="C47" s="9">
        <f>[2]LUNA!J4</f>
        <v>1.2023811189340601</v>
      </c>
      <c r="D47" s="20">
        <f t="shared" si="0"/>
        <v>4.6071821884360506E-4</v>
      </c>
    </row>
    <row r="48" spans="2:14">
      <c r="B48" s="7" t="s">
        <v>28</v>
      </c>
      <c r="C48" s="1">
        <f>[2]ATLAS!O46</f>
        <v>1.0741035036222311</v>
      </c>
      <c r="D48" s="20">
        <f t="shared" si="0"/>
        <v>4.1156588809479515E-4</v>
      </c>
    </row>
    <row r="49" spans="2:4">
      <c r="B49" s="7" t="s">
        <v>25</v>
      </c>
      <c r="C49" s="1">
        <f>[2]POLIS!J4</f>
        <v>0.91998166597517761</v>
      </c>
      <c r="D49" s="20">
        <f t="shared" si="0"/>
        <v>3.5251078700621275E-4</v>
      </c>
    </row>
    <row r="50" spans="2:4">
      <c r="B50" s="22" t="s">
        <v>43</v>
      </c>
      <c r="C50" s="9">
        <f>[2]TRX!$J$4</f>
        <v>0.69179201910909938</v>
      </c>
      <c r="D50" s="20">
        <f t="shared" si="0"/>
        <v>2.650750097745376E-4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2023-08-16T21:20:54Z</dcterms:modified>
</cp:coreProperties>
</file>