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40"/>
  <c r="C30" l="1"/>
  <c r="C14"/>
  <c r="C4"/>
  <c r="C37"/>
  <c r="C20"/>
  <c r="C48" l="1"/>
  <c r="C44" l="1"/>
  <c r="C26" l="1"/>
  <c r="C28" l="1"/>
  <c r="C35" l="1"/>
  <c r="C55"/>
  <c r="C42"/>
  <c r="C34"/>
  <c r="C16"/>
  <c r="C46"/>
  <c r="C22"/>
  <c r="C33"/>
  <c r="C53"/>
  <c r="C18"/>
  <c r="C50"/>
  <c r="C19"/>
  <c r="C13"/>
  <c r="C36" l="1"/>
  <c r="C27"/>
  <c r="C39"/>
  <c r="C51"/>
  <c r="C54"/>
  <c r="C24"/>
  <c r="C49"/>
  <c r="C45"/>
  <c r="C29"/>
  <c r="C15" l="1"/>
  <c r="C43"/>
  <c r="C25"/>
  <c r="C31"/>
  <c r="C41"/>
  <c r="C23"/>
  <c r="C21"/>
  <c r="C38"/>
  <c r="C47" l="1"/>
  <c r="C17"/>
  <c r="C12"/>
  <c r="C52" l="1"/>
  <c r="C32" l="1"/>
  <c r="C7" l="1"/>
  <c r="D48" l="1"/>
  <c r="D14"/>
  <c r="D42"/>
  <c r="D25"/>
  <c r="D30"/>
  <c r="D54"/>
  <c r="D12"/>
  <c r="D34"/>
  <c r="D45"/>
  <c r="N8"/>
  <c r="D55"/>
  <c r="D16"/>
  <c r="D21"/>
  <c r="D24"/>
  <c r="D28"/>
  <c r="D49"/>
  <c r="D27"/>
  <c r="D53"/>
  <c r="D41"/>
  <c r="D36"/>
  <c r="D43"/>
  <c r="D20"/>
  <c r="D47"/>
  <c r="D13"/>
  <c r="D52"/>
  <c r="Q3"/>
  <c r="D22"/>
  <c r="D7"/>
  <c r="E7" s="1"/>
  <c r="D38"/>
  <c r="D39"/>
  <c r="D37"/>
  <c r="M8"/>
  <c r="D19"/>
  <c r="D51"/>
  <c r="D46"/>
  <c r="D31"/>
  <c r="D18"/>
  <c r="D44"/>
  <c r="D33"/>
  <c r="D50"/>
  <c r="D40"/>
  <c r="D35"/>
  <c r="D29"/>
  <c r="D15"/>
  <c r="D26"/>
  <c r="D23"/>
  <c r="N9"/>
  <c r="M9"/>
  <c r="D17"/>
  <c r="D32"/>
  <c r="N10" l="1"/>
  <c r="M10"/>
  <c r="N11" l="1"/>
  <c r="M11"/>
  <c r="N12" l="1"/>
  <c r="M12"/>
  <c r="N13" l="1"/>
  <c r="M13"/>
  <c r="N14" l="1"/>
  <c r="M14"/>
  <c r="N15" l="1"/>
  <c r="M15"/>
  <c r="N16" l="1"/>
  <c r="M16"/>
  <c r="N17" l="1"/>
  <c r="M17"/>
  <c r="N18" l="1"/>
  <c r="M18"/>
  <c r="N19" l="1"/>
  <c r="M19"/>
  <c r="M20" l="1"/>
  <c r="N20"/>
  <c r="M21" l="1"/>
  <c r="N21"/>
  <c r="N22" l="1"/>
  <c r="M22"/>
  <c r="N23" l="1"/>
  <c r="M23"/>
  <c r="N24" l="1"/>
  <c r="M24"/>
  <c r="N25" l="1"/>
  <c r="M25"/>
  <c r="N26" l="1"/>
  <c r="M26"/>
  <c r="M27" l="1"/>
  <c r="N27"/>
  <c r="M28" l="1"/>
  <c r="N28"/>
  <c r="N29" l="1"/>
  <c r="M29"/>
  <c r="N30" l="1"/>
  <c r="M30"/>
  <c r="M31" l="1"/>
  <c r="N31"/>
  <c r="M32" l="1"/>
  <c r="N32"/>
  <c r="M33" l="1"/>
  <c r="N33"/>
  <c r="N34" l="1"/>
  <c r="M34"/>
  <c r="N35" l="1"/>
  <c r="M35"/>
  <c r="M36" l="1"/>
  <c r="N36"/>
  <c r="N37" l="1"/>
  <c r="M37"/>
  <c r="M38" l="1"/>
  <c r="N38"/>
  <c r="N39" l="1"/>
  <c r="M39"/>
  <c r="M40" l="1"/>
  <c r="N40"/>
  <c r="M41" l="1"/>
  <c r="N41"/>
  <c r="N42" l="1"/>
  <c r="M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<sst xmlns="http://schemas.openxmlformats.org/spreadsheetml/2006/main" count="107" uniqueCount="67">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</sst>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1336.2949149014576</c:v>
                </c:pt>
                <c:pt idx="1">
                  <c:v>1373.6488536053921</c:v>
                </c:pt>
                <c:pt idx="2">
                  <c:v>548.62</c:v>
                </c:pt>
                <c:pt idx="3">
                  <c:v>257.56948229642637</c:v>
                </c:pt>
                <c:pt idx="4">
                  <c:v>1012.4046270047335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1373.6488536053921</v>
          </cell>
        </row>
      </sheetData>
      <sheetData sheetId="1">
        <row r="4">
          <cell r="J4">
            <v>1336.2949149014576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2.4342548572132841</v>
          </cell>
        </row>
      </sheetData>
      <sheetData sheetId="4">
        <row r="47">
          <cell r="M47">
            <v>111.75</v>
          </cell>
          <cell r="O47">
            <v>2.3045400402270459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2.3510042679792349</v>
          </cell>
        </row>
      </sheetData>
      <sheetData sheetId="8">
        <row r="4">
          <cell r="J4">
            <v>37.879365800939937</v>
          </cell>
        </row>
      </sheetData>
      <sheetData sheetId="9">
        <row r="4">
          <cell r="J4">
            <v>9.4800196727133983</v>
          </cell>
        </row>
      </sheetData>
      <sheetData sheetId="10">
        <row r="4">
          <cell r="J4">
            <v>19.0234829305601</v>
          </cell>
        </row>
      </sheetData>
      <sheetData sheetId="11">
        <row r="4">
          <cell r="J4">
            <v>12.05448970806175</v>
          </cell>
        </row>
      </sheetData>
      <sheetData sheetId="12">
        <row r="4">
          <cell r="J4">
            <v>48.131747922009524</v>
          </cell>
        </row>
      </sheetData>
      <sheetData sheetId="13">
        <row r="4">
          <cell r="J4">
            <v>3.1779058487923866</v>
          </cell>
        </row>
      </sheetData>
      <sheetData sheetId="14">
        <row r="4">
          <cell r="J4">
            <v>216.11654115677999</v>
          </cell>
        </row>
      </sheetData>
      <sheetData sheetId="15">
        <row r="4">
          <cell r="J4">
            <v>4.8812029567294219</v>
          </cell>
        </row>
      </sheetData>
      <sheetData sheetId="16">
        <row r="4">
          <cell r="J4">
            <v>44.005774734836301</v>
          </cell>
        </row>
      </sheetData>
      <sheetData sheetId="17">
        <row r="4">
          <cell r="J4">
            <v>5.5859926259439803</v>
          </cell>
        </row>
      </sheetData>
      <sheetData sheetId="18">
        <row r="4">
          <cell r="J4">
            <v>4.4356229595952623</v>
          </cell>
        </row>
      </sheetData>
      <sheetData sheetId="19">
        <row r="4">
          <cell r="J4">
            <v>13.093550242044403</v>
          </cell>
        </row>
      </sheetData>
      <sheetData sheetId="20">
        <row r="4">
          <cell r="J4">
            <v>2.2574228181417717</v>
          </cell>
        </row>
      </sheetData>
      <sheetData sheetId="21">
        <row r="4">
          <cell r="J4">
            <v>13.836528341021454</v>
          </cell>
        </row>
      </sheetData>
      <sheetData sheetId="22">
        <row r="4">
          <cell r="J4">
            <v>8.4955487463171853</v>
          </cell>
        </row>
      </sheetData>
      <sheetData sheetId="23">
        <row r="4">
          <cell r="J4">
            <v>11.102605510132621</v>
          </cell>
        </row>
      </sheetData>
      <sheetData sheetId="24">
        <row r="4">
          <cell r="J4">
            <v>5.1143869366920693</v>
          </cell>
        </row>
      </sheetData>
      <sheetData sheetId="25">
        <row r="4">
          <cell r="J4">
            <v>15.321380145035674</v>
          </cell>
        </row>
      </sheetData>
      <sheetData sheetId="26">
        <row r="4">
          <cell r="J4">
            <v>49.069146030679406</v>
          </cell>
        </row>
      </sheetData>
      <sheetData sheetId="27">
        <row r="4">
          <cell r="J4">
            <v>1.4635016452899408</v>
          </cell>
        </row>
      </sheetData>
      <sheetData sheetId="28">
        <row r="4">
          <cell r="J4">
            <v>39.586851574179917</v>
          </cell>
        </row>
      </sheetData>
      <sheetData sheetId="29">
        <row r="4">
          <cell r="J4">
            <v>32.882124929398792</v>
          </cell>
        </row>
      </sheetData>
      <sheetData sheetId="30">
        <row r="4">
          <cell r="J4">
            <v>2.5500571419670366</v>
          </cell>
        </row>
      </sheetData>
      <sheetData sheetId="31">
        <row r="4">
          <cell r="J4">
            <v>4.1973193955504087</v>
          </cell>
        </row>
      </sheetData>
      <sheetData sheetId="32">
        <row r="4">
          <cell r="J4">
            <v>2.4751518170478346</v>
          </cell>
        </row>
      </sheetData>
      <sheetData sheetId="33">
        <row r="4">
          <cell r="J4">
            <v>257.56948229642637</v>
          </cell>
        </row>
      </sheetData>
      <sheetData sheetId="34">
        <row r="4">
          <cell r="J4">
            <v>0.97703967130502822</v>
          </cell>
        </row>
      </sheetData>
      <sheetData sheetId="35">
        <row r="4">
          <cell r="J4">
            <v>10.868669811807823</v>
          </cell>
        </row>
      </sheetData>
      <sheetData sheetId="36">
        <row r="4">
          <cell r="J4">
            <v>17.587093753690112</v>
          </cell>
        </row>
      </sheetData>
      <sheetData sheetId="37">
        <row r="4">
          <cell r="J4">
            <v>19.122174601807167</v>
          </cell>
        </row>
      </sheetData>
      <sheetData sheetId="38">
        <row r="4">
          <cell r="J4">
            <v>16.965334810242986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B32" sqref="B32:C32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548.62</f>
        <v>548.62</v>
      </c>
      <c r="P2" t="s">
        <v>8</v>
      </c>
      <c r="Q2" s="10">
        <f>N2+K2+H2</f>
        <v>605.70000000000005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0.13375177956846032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4528.5378778080103</v>
      </c>
      <c r="D7" s="20">
        <f>(C7*[1]Feuil1!$K$2-C4)/C4</f>
        <v>0.58865438273141468</v>
      </c>
      <c r="E7" s="31">
        <f>C7-C7/(1+D7)</f>
        <v>1677.9884272585596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1336.2949149014576</v>
      </c>
    </row>
    <row r="9" spans="2:20">
      <c r="M9" s="17" t="str">
        <f>IF(C13&gt;C7*Params!F8,B13,"Others")</f>
        <v>ETH</v>
      </c>
      <c r="N9" s="18">
        <f>IF(C13&gt;C7*0.1,C13,C7)</f>
        <v>1373.6488536053921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548.62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257.56948229642637</v>
      </c>
    </row>
    <row r="12" spans="2:20">
      <c r="B12" s="7" t="s">
        <v>4</v>
      </c>
      <c r="C12" s="1">
        <f>[2]BTC!J4</f>
        <v>1336.2949149014576</v>
      </c>
      <c r="D12" s="20">
        <f>C12/$C$7</f>
        <v>0.29508308221290103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1012.4046270047335</v>
      </c>
    </row>
    <row r="13" spans="2:20">
      <c r="B13" s="7" t="s">
        <v>19</v>
      </c>
      <c r="C13" s="1">
        <f>[2]ETH!J4</f>
        <v>1373.6488536053921</v>
      </c>
      <c r="D13" s="20">
        <f t="shared" ref="D13:D55" si="0">C13/$C$7</f>
        <v>0.30333164713867689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548.62</v>
      </c>
      <c r="D14" s="20">
        <f t="shared" si="0"/>
        <v>0.12114726978182053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257.56948229642637</v>
      </c>
      <c r="D15" s="20">
        <f t="shared" si="0"/>
        <v>5.6876963215575463E-2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216.11654115677999</v>
      </c>
      <c r="D16" s="20">
        <f t="shared" si="0"/>
        <v>4.7723249090143166E-2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2.4676838974369224E-2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1.9873964274659778E-2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1.3812405170888544E-2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1.1195666541391674E-2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49.069146030679406</v>
      </c>
      <c r="D21" s="20">
        <f t="shared" si="0"/>
        <v>1.0835538391130956E-2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48.131747922009524</v>
      </c>
      <c r="D22" s="20">
        <f t="shared" si="0"/>
        <v>1.0628540429766081E-2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44.005774734836301</v>
      </c>
      <c r="D23" s="20">
        <f t="shared" si="0"/>
        <v>9.7174354995429157E-3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39.586851574179917</v>
      </c>
      <c r="D24" s="20">
        <f t="shared" si="0"/>
        <v>8.7416408214612308E-3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37.879365800939937</v>
      </c>
      <c r="D25" s="20">
        <f t="shared" si="0"/>
        <v>8.3645906963849964E-3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32.882124929398792</v>
      </c>
      <c r="D26" s="20">
        <f t="shared" si="0"/>
        <v>7.2610908457974585E-3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19.0234829305601</v>
      </c>
      <c r="D27" s="20">
        <f t="shared" si="0"/>
        <v>4.2008002237950166E-3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19.122174601807167</v>
      </c>
      <c r="D28" s="20">
        <f t="shared" si="0"/>
        <v>4.2225934987791354E-3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17.587093753690112</v>
      </c>
      <c r="D29" s="20">
        <f t="shared" si="0"/>
        <v>3.8836141439547714E-3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16.965334810242986</v>
      </c>
      <c r="D30" s="20">
        <f t="shared" si="0"/>
        <v>3.7463161991823446E-3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15.321380145035674</v>
      </c>
      <c r="D31" s="20">
        <f t="shared" si="0"/>
        <v>3.3832951293435625E-3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13.836528341021454</v>
      </c>
      <c r="D32" s="20">
        <f t="shared" si="0"/>
        <v>3.0554074437197545E-3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31</v>
      </c>
      <c r="C33" s="9">
        <f>[2]ATOM!$J$4</f>
        <v>12.05448970806175</v>
      </c>
      <c r="D33" s="20">
        <f t="shared" si="0"/>
        <v>2.6618944200808132E-3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53</v>
      </c>
      <c r="C34" s="9">
        <f>[2]ICP!$J$4</f>
        <v>13.093550242044403</v>
      </c>
      <c r="D34" s="20">
        <f t="shared" si="0"/>
        <v>2.8913416637650373E-3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55</v>
      </c>
      <c r="C35" s="9">
        <f>[2]UNI!$J$4</f>
        <v>10.868669811807823</v>
      </c>
      <c r="D35" s="20">
        <f t="shared" si="0"/>
        <v>2.4000395061437988E-3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11.102605510132621</v>
      </c>
      <c r="D36" s="20">
        <f t="shared" si="0"/>
        <v>2.4516976140446277E-3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2.3186291653769738E-3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9.4800196727133983</v>
      </c>
      <c r="D38" s="20">
        <f t="shared" si="0"/>
        <v>2.0933952477619772E-3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8.4955487463171853</v>
      </c>
      <c r="D39" s="20">
        <f t="shared" si="0"/>
        <v>1.8760025808659821E-3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6.38</v>
      </c>
      <c r="D40" s="20">
        <f t="shared" si="0"/>
        <v>1.4088432452481043E-3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5.5859926259439803</v>
      </c>
      <c r="D41" s="20">
        <f t="shared" si="0"/>
        <v>1.2335090876280403E-3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5.1143869366920693</v>
      </c>
      <c r="D42" s="20">
        <f t="shared" si="0"/>
        <v>1.1293682585178317E-3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4.8812029567294219</v>
      </c>
      <c r="D43" s="20">
        <f t="shared" si="0"/>
        <v>1.0778761464378245E-3</v>
      </c>
    </row>
    <row r="44" spans="2:14">
      <c r="B44" s="22" t="s">
        <v>37</v>
      </c>
      <c r="C44" s="9">
        <f>[2]GRT!$J$4</f>
        <v>4.4356229595952623</v>
      </c>
      <c r="D44" s="20">
        <f t="shared" si="0"/>
        <v>9.7948235816507686E-4</v>
      </c>
    </row>
    <row r="45" spans="2:14">
      <c r="B45" s="22" t="s">
        <v>56</v>
      </c>
      <c r="C45" s="9">
        <f>[2]SHIB!$J$4</f>
        <v>4.1973193955504087</v>
      </c>
      <c r="D45" s="20">
        <f t="shared" si="0"/>
        <v>9.2685973018339328E-4</v>
      </c>
    </row>
    <row r="46" spans="2:14">
      <c r="B46" s="22" t="s">
        <v>36</v>
      </c>
      <c r="C46" s="9">
        <f>[2]AMP!$J$4</f>
        <v>3.1779058487923866</v>
      </c>
      <c r="D46" s="20">
        <f t="shared" si="0"/>
        <v>7.0175097007924719E-4</v>
      </c>
    </row>
    <row r="47" spans="2:14">
      <c r="B47" s="22" t="s">
        <v>64</v>
      </c>
      <c r="C47" s="10">
        <f>[2]ACE!$J$4</f>
        <v>2.3510042679792349</v>
      </c>
      <c r="D47" s="20">
        <f t="shared" si="0"/>
        <v>5.1915305368213302E-4</v>
      </c>
    </row>
    <row r="48" spans="2:14">
      <c r="B48" s="22" t="s">
        <v>40</v>
      </c>
      <c r="C48" s="9">
        <f>[2]SHPING!$J$4</f>
        <v>2.4751518170478346</v>
      </c>
      <c r="D48" s="20">
        <f t="shared" si="0"/>
        <v>5.4656754207075447E-4</v>
      </c>
    </row>
    <row r="49" spans="2:4">
      <c r="B49" s="22" t="s">
        <v>62</v>
      </c>
      <c r="C49" s="10">
        <f>[2]SEI!$J$4</f>
        <v>2.5500571419670366</v>
      </c>
      <c r="D49" s="20">
        <f t="shared" si="0"/>
        <v>5.631082726421545E-4</v>
      </c>
    </row>
    <row r="50" spans="2:4">
      <c r="B50" s="7" t="s">
        <v>25</v>
      </c>
      <c r="C50" s="1">
        <f>[2]POLIS!J4</f>
        <v>2.4342548572132841</v>
      </c>
      <c r="D50" s="20">
        <f t="shared" si="0"/>
        <v>5.3753660075193162E-4</v>
      </c>
    </row>
    <row r="51" spans="2:4">
      <c r="B51" s="22" t="s">
        <v>50</v>
      </c>
      <c r="C51" s="9">
        <f>[2]KAVA!$J$4</f>
        <v>2.2574228181417717</v>
      </c>
      <c r="D51" s="20">
        <f t="shared" si="0"/>
        <v>4.984882271172374E-4</v>
      </c>
    </row>
    <row r="52" spans="2:4">
      <c r="B52" s="7" t="s">
        <v>28</v>
      </c>
      <c r="C52" s="1">
        <f>[2]ATLAS!O47</f>
        <v>2.3045400402270459</v>
      </c>
      <c r="D52" s="20">
        <f t="shared" si="0"/>
        <v>5.0889273809994796E-4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3.7468905986523721E-4</v>
      </c>
    </row>
    <row r="54" spans="2:4">
      <c r="B54" s="22" t="s">
        <v>63</v>
      </c>
      <c r="C54" s="10">
        <f>[2]MEME!$J$4</f>
        <v>1.4635016452899408</v>
      </c>
      <c r="D54" s="20">
        <f t="shared" si="0"/>
        <v>3.2317310460442322E-4</v>
      </c>
    </row>
    <row r="55" spans="2:4">
      <c r="B55" s="22" t="s">
        <v>43</v>
      </c>
      <c r="C55" s="9">
        <f>[2]TRX!$J$4</f>
        <v>0.97703967130502822</v>
      </c>
      <c r="D55" s="20">
        <f t="shared" si="0"/>
        <v>2.1575168358268292E-4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2024-01-10T10:08:18Z</dcterms:modified>
</cp:coreProperties>
</file>