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 activeTab="1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8" l="1"/>
  <c r="C25"/>
  <c r="C23" l="1"/>
  <c r="C34" l="1"/>
  <c r="C27" l="1"/>
  <c r="C29" l="1"/>
  <c r="C33" l="1"/>
  <c r="C15" l="1"/>
  <c r="C17" l="1"/>
  <c r="C49" l="1"/>
  <c r="C31" l="1"/>
  <c r="C24" l="1"/>
  <c r="C7" l="1"/>
  <c r="M9" l="1"/>
  <c r="D41"/>
  <c r="N8"/>
  <c r="D55"/>
  <c r="D47"/>
  <c r="D7"/>
  <c r="E7" s="1"/>
  <c r="D28"/>
  <c r="D21"/>
  <c r="D45"/>
  <c r="D20"/>
  <c r="D44"/>
  <c r="D49"/>
  <c r="D30"/>
  <c r="D12"/>
  <c r="D33"/>
  <c r="D51"/>
  <c r="D48"/>
  <c r="D50"/>
  <c r="D54"/>
  <c r="D39"/>
  <c r="D42"/>
  <c r="D52"/>
  <c r="Q3"/>
  <c r="D31"/>
  <c r="D38"/>
  <c r="D35"/>
  <c r="D14"/>
  <c r="N9"/>
  <c r="D23"/>
  <c r="D26"/>
  <c r="D13"/>
  <c r="D32"/>
  <c r="D43"/>
  <c r="D37"/>
  <c r="D19"/>
  <c r="M8"/>
  <c r="D22"/>
  <c r="D46"/>
  <c r="D53"/>
  <c r="D18"/>
  <c r="D34"/>
  <c r="D29"/>
  <c r="D17"/>
  <c r="D27"/>
  <c r="D25"/>
  <c r="D16"/>
  <c r="D15"/>
  <c r="D40"/>
  <c r="D36"/>
  <c r="D24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<sst xmlns="http://schemas.openxmlformats.org/spreadsheetml/2006/main" count="107" uniqueCount="67">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</sst>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1346.170620806733</c:v>
                </c:pt>
                <c:pt idx="1">
                  <c:v>1322.105325425355</c:v>
                </c:pt>
                <c:pt idx="2">
                  <c:v>571.12</c:v>
                </c:pt>
                <c:pt idx="3">
                  <c:v>288.33433272809071</c:v>
                </c:pt>
                <c:pt idx="4">
                  <c:v>1055.0539749623144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1346.170620806733</v>
          </cell>
        </row>
      </sheetData>
      <sheetData sheetId="1">
        <row r="4">
          <cell r="J4">
            <v>1322.105325425355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2.6831190604140231</v>
          </cell>
        </row>
      </sheetData>
      <sheetData sheetId="4">
        <row r="47">
          <cell r="M47">
            <v>111.75</v>
          </cell>
          <cell r="O47">
            <v>2.2269095290082532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3.1365355134663271</v>
          </cell>
        </row>
      </sheetData>
      <sheetData sheetId="8">
        <row r="4">
          <cell r="J4">
            <v>45.24494199829568</v>
          </cell>
        </row>
      </sheetData>
      <sheetData sheetId="9">
        <row r="4">
          <cell r="J4">
            <v>11.608066489253716</v>
          </cell>
        </row>
      </sheetData>
      <sheetData sheetId="10">
        <row r="4">
          <cell r="J4">
            <v>23.948653707809854</v>
          </cell>
        </row>
      </sheetData>
      <sheetData sheetId="11">
        <row r="4">
          <cell r="J4">
            <v>13.656692805466426</v>
          </cell>
        </row>
      </sheetData>
      <sheetData sheetId="12">
        <row r="4">
          <cell r="J4">
            <v>57.094353654777883</v>
          </cell>
        </row>
      </sheetData>
      <sheetData sheetId="13">
        <row r="4">
          <cell r="J4">
            <v>3.5176157393174732</v>
          </cell>
        </row>
      </sheetData>
      <sheetData sheetId="14">
        <row r="4">
          <cell r="J4">
            <v>223.05661290555059</v>
          </cell>
        </row>
      </sheetData>
      <sheetData sheetId="15">
        <row r="4">
          <cell r="J4">
            <v>5.6327120084482099</v>
          </cell>
        </row>
      </sheetData>
      <sheetData sheetId="16">
        <row r="4">
          <cell r="J4">
            <v>37.474213158058234</v>
          </cell>
        </row>
      </sheetData>
      <sheetData sheetId="17">
        <row r="4">
          <cell r="J4">
            <v>5.1449176027600343</v>
          </cell>
        </row>
      </sheetData>
      <sheetData sheetId="18">
        <row r="4">
          <cell r="J4">
            <v>5.6631225989454981</v>
          </cell>
        </row>
      </sheetData>
      <sheetData sheetId="19">
        <row r="4">
          <cell r="J4">
            <v>14.674662871097532</v>
          </cell>
        </row>
      </sheetData>
      <sheetData sheetId="20">
        <row r="4">
          <cell r="J4">
            <v>2.6920297507697089</v>
          </cell>
        </row>
      </sheetData>
      <sheetData sheetId="21">
        <row r="4">
          <cell r="J4">
            <v>14.153879941942131</v>
          </cell>
        </row>
      </sheetData>
      <sheetData sheetId="22">
        <row r="4">
          <cell r="J4">
            <v>9.0169789841762853</v>
          </cell>
        </row>
      </sheetData>
      <sheetData sheetId="23">
        <row r="4">
          <cell r="J4">
            <v>12.046879460542609</v>
          </cell>
        </row>
      </sheetData>
      <sheetData sheetId="24">
        <row r="4">
          <cell r="J4">
            <v>3.5056149330928901</v>
          </cell>
        </row>
      </sheetData>
      <sheetData sheetId="25">
        <row r="4">
          <cell r="J4">
            <v>17.931404283922205</v>
          </cell>
        </row>
      </sheetData>
      <sheetData sheetId="26">
        <row r="4">
          <cell r="J4">
            <v>56.960180760051422</v>
          </cell>
        </row>
      </sheetData>
      <sheetData sheetId="27">
        <row r="4">
          <cell r="J4">
            <v>1.7770478204995495</v>
          </cell>
        </row>
      </sheetData>
      <sheetData sheetId="28">
        <row r="4">
          <cell r="J4">
            <v>33.686539655187119</v>
          </cell>
        </row>
      </sheetData>
      <sheetData sheetId="29">
        <row r="4">
          <cell r="J4">
            <v>39.203785449911557</v>
          </cell>
        </row>
      </sheetData>
      <sheetData sheetId="30">
        <row r="4">
          <cell r="J4">
            <v>2.8789456149947514</v>
          </cell>
        </row>
      </sheetData>
      <sheetData sheetId="31">
        <row r="4">
          <cell r="J4">
            <v>4.6613643564075122</v>
          </cell>
        </row>
      </sheetData>
      <sheetData sheetId="32">
        <row r="4">
          <cell r="J4">
            <v>2.896822053380339</v>
          </cell>
        </row>
      </sheetData>
      <sheetData sheetId="33">
        <row r="4">
          <cell r="J4">
            <v>288.33433272809071</v>
          </cell>
        </row>
      </sheetData>
      <sheetData sheetId="34">
        <row r="4">
          <cell r="J4">
            <v>1.0228190118422116</v>
          </cell>
        </row>
      </sheetData>
      <sheetData sheetId="35">
        <row r="4">
          <cell r="J4">
            <v>12.767850081608643</v>
          </cell>
        </row>
      </sheetData>
      <sheetData sheetId="36">
        <row r="4">
          <cell r="J4">
            <v>19.461729953361626</v>
          </cell>
        </row>
      </sheetData>
      <sheetData sheetId="37">
        <row r="4">
          <cell r="J4">
            <v>17.356944197116569</v>
          </cell>
        </row>
      </sheetData>
      <sheetData sheetId="38">
        <row r="4">
          <cell r="J4">
            <v>14.693235410837115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571.12</f>
        <v>571.12</v>
      </c>
      <c r="P2" t="s">
        <v>8</v>
      </c>
      <c r="Q2" s="10">
        <f>N2+K2+H2</f>
        <v>628.20000000000005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0.13707824003766086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4582.784253922493</v>
      </c>
      <c r="D7" s="20">
        <f>(C7*[1]Feuil1!$K$2-C4)/C4</f>
        <v>0.60768453009617129</v>
      </c>
      <c r="E7" s="31">
        <f>C7-C7/(1+D7)</f>
        <v>1732.2348033730423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1346.170620806733</v>
      </c>
    </row>
    <row r="9" spans="2:20">
      <c r="M9" s="17" t="str">
        <f>IF(C13&gt;C7*Params!F8,B13,"Others")</f>
        <v>BTC</v>
      </c>
      <c r="N9" s="18">
        <f>IF(C13&gt;C7*0.1,C13,C7)</f>
        <v>1322.105325425355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571.12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288.33433272809071</v>
      </c>
    </row>
    <row r="12" spans="2:20">
      <c r="B12" s="7" t="s">
        <v>19</v>
      </c>
      <c r="C12" s="1">
        <f>[2]ETH!J4</f>
        <v>1346.170620806733</v>
      </c>
      <c r="D12" s="20">
        <f>C12/$C$7</f>
        <v>0.29374514404742486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1055.0539749623144</v>
      </c>
    </row>
    <row r="13" spans="2:20">
      <c r="B13" s="7" t="s">
        <v>4</v>
      </c>
      <c r="C13" s="1">
        <f>[2]BTC!J4</f>
        <v>1322.105325425355</v>
      </c>
      <c r="D13" s="20">
        <f t="shared" ref="D13:D55" si="0">C13/$C$7</f>
        <v>0.28849390505209571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571.12</v>
      </c>
      <c r="D14" s="20">
        <f t="shared" si="0"/>
        <v>0.12462292972032611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288.33433272809071</v>
      </c>
      <c r="D15" s="20">
        <f t="shared" si="0"/>
        <v>6.2916846343202784E-2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223.05661290555059</v>
      </c>
      <c r="D16" s="20">
        <f t="shared" si="0"/>
        <v>4.8672728312407931E-2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2.4384739452735754E-2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1.9638716337773761E-2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1.3648907854752763E-2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56.960180760051422</v>
      </c>
      <c r="D20" s="20">
        <f t="shared" si="0"/>
        <v>1.2429164805499651E-2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57.094353654777883</v>
      </c>
      <c r="D21" s="20">
        <f t="shared" si="0"/>
        <v>1.2458442399052439E-2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1.1063143536945886E-2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45.24494199829568</v>
      </c>
      <c r="D23" s="20">
        <f t="shared" si="0"/>
        <v>9.87280646248395E-3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33.686539655187119</v>
      </c>
      <c r="D24" s="20">
        <f t="shared" si="0"/>
        <v>7.350671074326522E-3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39.203785449911557</v>
      </c>
      <c r="D25" s="20">
        <f t="shared" si="0"/>
        <v>8.5545780201972815E-3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37.474213158058234</v>
      </c>
      <c r="D26" s="20">
        <f t="shared" si="0"/>
        <v>8.1771715799152742E-3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23.948653707809854</v>
      </c>
      <c r="D27" s="20">
        <f t="shared" si="0"/>
        <v>5.2257868537694619E-3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19.461729953361626</v>
      </c>
      <c r="D28" s="20">
        <f t="shared" si="0"/>
        <v>4.2467043777380436E-3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17.931404283922205</v>
      </c>
      <c r="D29" s="20">
        <f t="shared" si="0"/>
        <v>3.9127751363321047E-3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1.392166780388851E-3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14.674662871097532</v>
      </c>
      <c r="D31" s="20">
        <f t="shared" si="0"/>
        <v>3.2021282386438346E-3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13.656692805466426</v>
      </c>
      <c r="D32" s="20">
        <f t="shared" si="0"/>
        <v>2.9799990679852321E-3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14.153879941942131</v>
      </c>
      <c r="D33" s="20">
        <f t="shared" si="0"/>
        <v>3.0884892584300805E-3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12.767850081608643</v>
      </c>
      <c r="D34" s="20">
        <f t="shared" si="0"/>
        <v>2.7860465110659299E-3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12.046879460542609</v>
      </c>
      <c r="D35" s="20">
        <f t="shared" si="0"/>
        <v>2.628724983121659E-3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11.608066489253716</v>
      </c>
      <c r="D36" s="20">
        <f t="shared" si="0"/>
        <v>2.5329725001385674E-3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17.356944197116569</v>
      </c>
      <c r="D37" s="20">
        <f t="shared" si="0"/>
        <v>3.7874233730860072E-3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14.693235410837115</v>
      </c>
      <c r="D38" s="20">
        <f t="shared" si="0"/>
        <v>3.2061809146395866E-3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2.2911835727402723E-3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9.0169789841762853</v>
      </c>
      <c r="D40" s="20">
        <f t="shared" si="0"/>
        <v>1.9675765832656163E-3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5.6327120084482099</v>
      </c>
      <c r="D41" s="20">
        <f t="shared" si="0"/>
        <v>1.2291025927365145E-3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5.6631225989454981</v>
      </c>
      <c r="D42" s="20">
        <f t="shared" si="0"/>
        <v>1.2357384256302974E-3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5.1449176027600343</v>
      </c>
      <c r="D43" s="20">
        <f t="shared" si="0"/>
        <v>1.1226619709091478E-3</v>
      </c>
    </row>
    <row r="44" spans="2:14">
      <c r="B44" s="22" t="s">
        <v>56</v>
      </c>
      <c r="C44" s="9">
        <f>[2]SHIB!$J$4</f>
        <v>4.6613643564075122</v>
      </c>
      <c r="D44" s="20">
        <f t="shared" si="0"/>
        <v>1.0171468038055165E-3</v>
      </c>
    </row>
    <row r="45" spans="2:14">
      <c r="B45" s="22" t="s">
        <v>23</v>
      </c>
      <c r="C45" s="9">
        <f>[2]LUNA!J4</f>
        <v>3.5056149330928901</v>
      </c>
      <c r="D45" s="20">
        <f t="shared" si="0"/>
        <v>7.6495308067194457E-4</v>
      </c>
    </row>
    <row r="46" spans="2:14">
      <c r="B46" s="22" t="s">
        <v>36</v>
      </c>
      <c r="C46" s="9">
        <f>[2]AMP!$J$4</f>
        <v>3.5176157393174732</v>
      </c>
      <c r="D46" s="20">
        <f t="shared" si="0"/>
        <v>7.6757175210826877E-4</v>
      </c>
    </row>
    <row r="47" spans="2:14">
      <c r="B47" s="22" t="s">
        <v>64</v>
      </c>
      <c r="C47" s="10">
        <f>[2]ACE!$J$4</f>
        <v>3.1365355134663271</v>
      </c>
      <c r="D47" s="20">
        <f t="shared" si="0"/>
        <v>6.8441701369243075E-4</v>
      </c>
    </row>
    <row r="48" spans="2:14">
      <c r="B48" s="22" t="s">
        <v>40</v>
      </c>
      <c r="C48" s="9">
        <f>[2]SHPING!$J$4</f>
        <v>2.896822053380339</v>
      </c>
      <c r="D48" s="20">
        <f t="shared" si="0"/>
        <v>6.3210962874826445E-4</v>
      </c>
    </row>
    <row r="49" spans="2:4">
      <c r="B49" s="22" t="s">
        <v>62</v>
      </c>
      <c r="C49" s="10">
        <f>[2]SEI!$J$4</f>
        <v>2.8789456149947514</v>
      </c>
      <c r="D49" s="20">
        <f t="shared" si="0"/>
        <v>6.2820884760843949E-4</v>
      </c>
    </row>
    <row r="50" spans="2:4">
      <c r="B50" s="22" t="s">
        <v>50</v>
      </c>
      <c r="C50" s="9">
        <f>[2]KAVA!$J$4</f>
        <v>2.6920297507697089</v>
      </c>
      <c r="D50" s="20">
        <f t="shared" si="0"/>
        <v>5.8742231831349014E-4</v>
      </c>
    </row>
    <row r="51" spans="2:4">
      <c r="B51" s="7" t="s">
        <v>25</v>
      </c>
      <c r="C51" s="1">
        <f>[2]POLIS!J4</f>
        <v>2.6831190604140231</v>
      </c>
      <c r="D51" s="20">
        <f t="shared" si="0"/>
        <v>5.8547793475494515E-4</v>
      </c>
    </row>
    <row r="52" spans="2:4">
      <c r="B52" s="7" t="s">
        <v>28</v>
      </c>
      <c r="C52" s="1">
        <f>[2]ATLAS!O47</f>
        <v>2.2269095290082532</v>
      </c>
      <c r="D52" s="20">
        <f t="shared" si="0"/>
        <v>4.859293838897606E-4</v>
      </c>
    </row>
    <row r="53" spans="2:4">
      <c r="B53" s="22" t="s">
        <v>63</v>
      </c>
      <c r="C53" s="10">
        <f>[2]MEME!$J$4</f>
        <v>1.7770478204995495</v>
      </c>
      <c r="D53" s="20">
        <f t="shared" si="0"/>
        <v>3.8776597850499728E-4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3.702538688238884E-4</v>
      </c>
    </row>
    <row r="55" spans="2:4">
      <c r="B55" s="22" t="s">
        <v>43</v>
      </c>
      <c r="C55" s="9">
        <f>[2]TRX!$J$4</f>
        <v>1.0228190118422116</v>
      </c>
      <c r="D55" s="20">
        <f t="shared" si="0"/>
        <v>2.2318724931612505E-4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tabSelected="1" workbookViewId="0">
      <selection activeCell="B25" sqref="B2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2024-01-02T19:23:11Z</dcterms:modified>
</cp:coreProperties>
</file>