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<sst xmlns="http://schemas.openxmlformats.org/spreadsheetml/2006/main" count="107" uniqueCount="67">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</sst>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1277.7391447298185</c:v>
                </c:pt>
                <c:pt idx="1">
                  <c:v>1260.6671219400375</c:v>
                </c:pt>
                <c:pt idx="2">
                  <c:v>362.61</c:v>
                </c:pt>
                <c:pt idx="3">
                  <c:v>335.52172345669857</c:v>
                </c:pt>
                <c:pt idx="4">
                  <c:v>1058.2930453818326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1260.6671219400375</v>
          </cell>
        </row>
      </sheetData>
      <sheetData sheetId="1">
        <row r="4">
          <cell r="J4">
            <v>1277.7391447298185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3.2964789427196144</v>
          </cell>
        </row>
      </sheetData>
      <sheetData sheetId="4">
        <row r="47">
          <cell r="M47">
            <v>111.01</v>
          </cell>
          <cell r="O47">
            <v>1.8822809307227573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5.1212003111694777</v>
          </cell>
        </row>
      </sheetData>
      <sheetData sheetId="8">
        <row r="4">
          <cell r="J4">
            <v>43.814840035063739</v>
          </cell>
        </row>
      </sheetData>
      <sheetData sheetId="9">
        <row r="4">
          <cell r="J4">
            <v>12.785208626452924</v>
          </cell>
        </row>
      </sheetData>
      <sheetData sheetId="10">
        <row r="4">
          <cell r="J4">
            <v>22.895260659275191</v>
          </cell>
        </row>
      </sheetData>
      <sheetData sheetId="11">
        <row r="4">
          <cell r="J4">
            <v>13.231388693778172</v>
          </cell>
        </row>
      </sheetData>
      <sheetData sheetId="12">
        <row r="4">
          <cell r="J4">
            <v>63.09862182391349</v>
          </cell>
        </row>
      </sheetData>
      <sheetData sheetId="13">
        <row r="4">
          <cell r="J4">
            <v>3.6367385756133808</v>
          </cell>
        </row>
      </sheetData>
      <sheetData sheetId="14">
        <row r="4">
          <cell r="J4">
            <v>191.52608419562515</v>
          </cell>
        </row>
      </sheetData>
      <sheetData sheetId="15">
        <row r="4">
          <cell r="J4">
            <v>5.6638727043387798</v>
          </cell>
        </row>
      </sheetData>
      <sheetData sheetId="16">
        <row r="4">
          <cell r="J4">
            <v>44.297802257221875</v>
          </cell>
        </row>
      </sheetData>
      <sheetData sheetId="17">
        <row r="4">
          <cell r="J4">
            <v>6.3952507615183718</v>
          </cell>
        </row>
      </sheetData>
      <sheetData sheetId="18">
        <row r="4">
          <cell r="J4">
            <v>4.3332675022529221</v>
          </cell>
        </row>
      </sheetData>
      <sheetData sheetId="19">
        <row r="4">
          <cell r="J4">
            <v>12.986937519170272</v>
          </cell>
        </row>
      </sheetData>
      <sheetData sheetId="20">
        <row r="4">
          <cell r="J4">
            <v>2.3950259462741958</v>
          </cell>
        </row>
      </sheetData>
      <sheetData sheetId="21">
        <row r="4">
          <cell r="J4">
            <v>11.858781622784068</v>
          </cell>
        </row>
      </sheetData>
      <sheetData sheetId="22">
        <row r="4">
          <cell r="J4">
            <v>8.1044589536894076</v>
          </cell>
        </row>
      </sheetData>
      <sheetData sheetId="23">
        <row r="4">
          <cell r="J4">
            <v>11.503743329967334</v>
          </cell>
        </row>
      </sheetData>
      <sheetData sheetId="24">
        <row r="4">
          <cell r="J4">
            <v>4.0193628476066996</v>
          </cell>
        </row>
      </sheetData>
      <sheetData sheetId="25">
        <row r="4">
          <cell r="J4">
            <v>20.371259484060626</v>
          </cell>
        </row>
      </sheetData>
      <sheetData sheetId="26">
        <row r="4">
          <cell r="J4">
            <v>45.530836626502932</v>
          </cell>
        </row>
      </sheetData>
      <sheetData sheetId="27">
        <row r="4">
          <cell r="J4">
            <v>1.9912779088847599</v>
          </cell>
        </row>
      </sheetData>
      <sheetData sheetId="28">
        <row r="4">
          <cell r="J4">
            <v>50.361256020080091</v>
          </cell>
        </row>
      </sheetData>
      <sheetData sheetId="29">
        <row r="4">
          <cell r="J4">
            <v>50.443218564493293</v>
          </cell>
        </row>
      </sheetData>
      <sheetData sheetId="30">
        <row r="4">
          <cell r="J4">
            <v>2.3259844589652703</v>
          </cell>
        </row>
      </sheetData>
      <sheetData sheetId="31">
        <row r="4">
          <cell r="J4">
            <v>4.550451998909506</v>
          </cell>
        </row>
      </sheetData>
      <sheetData sheetId="32">
        <row r="4">
          <cell r="J4">
            <v>2.8571634067667189</v>
          </cell>
        </row>
      </sheetData>
      <sheetData sheetId="33">
        <row r="4">
          <cell r="J4">
            <v>335.52172345669857</v>
          </cell>
        </row>
      </sheetData>
      <sheetData sheetId="34">
        <row r="4">
          <cell r="J4">
            <v>0.97492201609496576</v>
          </cell>
        </row>
      </sheetData>
      <sheetData sheetId="35">
        <row r="4">
          <cell r="J4">
            <v>12.361582905857043</v>
          </cell>
        </row>
      </sheetData>
      <sheetData sheetId="36">
        <row r="4">
          <cell r="J4">
            <v>19.131540288537888</v>
          </cell>
        </row>
      </sheetData>
      <sheetData sheetId="37">
        <row r="4">
          <cell r="J4">
            <v>2.8908265283992982</v>
          </cell>
        </row>
      </sheetData>
      <sheetData sheetId="38">
        <row r="4">
          <cell r="J4">
            <v>3.0159920017890309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0.10295166360314351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4294.8310355083877</v>
      </c>
      <c r="D7" s="20">
        <f>(C7*[1]Feuil1!$K$2-C4)/C4</f>
        <v>0.52322457697290559</v>
      </c>
      <c r="E7" s="31">
        <f>C7-C7/(1+D7)</f>
        <v>1475.2658181170837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1277.7391447298185</v>
      </c>
    </row>
    <row r="9" spans="2:20">
      <c r="M9" s="17" t="str">
        <f>IF(C13&gt;C7*Params!F8,B13,"Others")</f>
        <v>ETH</v>
      </c>
      <c r="N9" s="18">
        <f>IF(C13&gt;C7*0.1,C13,C7)</f>
        <v>1260.6671219400375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335.52172345669857</v>
      </c>
    </row>
    <row r="12" spans="2:20">
      <c r="B12" s="7" t="s">
        <v>4</v>
      </c>
      <c r="C12" s="1">
        <f>[2]BTC!J4</f>
        <v>1277.7391447298185</v>
      </c>
      <c r="D12" s="20">
        <f>C12/$C$7</f>
        <v>0.29750626605932823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1058.2930453818326</v>
      </c>
    </row>
    <row r="13" spans="2:20">
      <c r="B13" s="7" t="s">
        <v>19</v>
      </c>
      <c r="C13" s="1">
        <f>[2]ETH!J4</f>
        <v>1260.6671219400375</v>
      </c>
      <c r="D13" s="20">
        <f t="shared" ref="D13:D55" si="0">C13/$C$7</f>
        <v>0.29353124989486573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8.4429398270164352E-2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335.52172345669857</v>
      </c>
      <c r="D15" s="20">
        <f t="shared" si="0"/>
        <v>7.8122217307899797E-2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191.52608419562515</v>
      </c>
      <c r="D16" s="20">
        <f t="shared" si="0"/>
        <v>4.4594556249627597E-2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2.5847349775160487E-2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2.4059929827041859E-2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1.4564018813046467E-2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63.09862182391349</v>
      </c>
      <c r="D20" s="20">
        <f t="shared" si="0"/>
        <v>1.4691758838062037E-2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1.1481243288110654E-2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50.361256020080091</v>
      </c>
      <c r="D22" s="20">
        <f t="shared" si="0"/>
        <v>1.1726015669465965E-2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45.530836626502932</v>
      </c>
      <c r="D23" s="20">
        <f t="shared" si="0"/>
        <v>1.0601310330969366E-2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43.814840035063739</v>
      </c>
      <c r="D24" s="20">
        <f t="shared" si="0"/>
        <v>1.0201761064129334E-2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50.443218564493293</v>
      </c>
      <c r="D25" s="20">
        <f t="shared" si="0"/>
        <v>1.1745099666888812E-2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44.297802257221875</v>
      </c>
      <c r="D26" s="20">
        <f t="shared" si="0"/>
        <v>1.0314213036783241E-2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7.0410220448685083E-3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22.895260659275191</v>
      </c>
      <c r="D28" s="20">
        <f t="shared" si="0"/>
        <v>5.3308874016192893E-3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20.371259484060626</v>
      </c>
      <c r="D29" s="20">
        <f t="shared" si="0"/>
        <v>4.7432039387899317E-3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19.131540288537888</v>
      </c>
      <c r="D30" s="20">
        <f t="shared" si="0"/>
        <v>4.4545501628268942E-3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12.986937519170272</v>
      </c>
      <c r="D31" s="20">
        <f t="shared" si="0"/>
        <v>3.02385295528465E-3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13.231388693778172</v>
      </c>
      <c r="D32" s="20">
        <f t="shared" si="0"/>
        <v>3.0807704853543665E-3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12.785208626452924</v>
      </c>
      <c r="D33" s="20">
        <f t="shared" si="0"/>
        <v>2.976882797192396E-3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12.361582905857043</v>
      </c>
      <c r="D34" s="20">
        <f t="shared" si="0"/>
        <v>2.8782466187040065E-3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11.858781622784068</v>
      </c>
      <c r="D35" s="20">
        <f t="shared" si="0"/>
        <v>2.7611753581780478E-3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11.503743329967334</v>
      </c>
      <c r="D36" s="20">
        <f t="shared" si="0"/>
        <v>2.6785089412965958E-3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2.4447993211348987E-3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8.1044589536894076</v>
      </c>
      <c r="D38" s="20">
        <f t="shared" si="0"/>
        <v>1.8870262617281443E-3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6.3952507615183718</v>
      </c>
      <c r="D39" s="20">
        <f t="shared" si="0"/>
        <v>1.4890575924045295E-3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5.6638727043387798</v>
      </c>
      <c r="D40" s="20">
        <f t="shared" si="0"/>
        <v>1.3187649659582791E-3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4.550451998909506</v>
      </c>
      <c r="D41" s="20">
        <f t="shared" si="0"/>
        <v>1.0595182816943718E-3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4.3332675022529221</v>
      </c>
      <c r="D42" s="20">
        <f t="shared" si="0"/>
        <v>1.0089494712194154E-3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5.1212003111694777</v>
      </c>
      <c r="D43" s="20">
        <f t="shared" si="0"/>
        <v>1.1924101946802828E-3</v>
      </c>
    </row>
    <row r="44" spans="2:14">
      <c r="B44" s="22" t="s">
        <v>23</v>
      </c>
      <c r="C44" s="9">
        <f>[2]LUNA!J4</f>
        <v>4.0193628476066996</v>
      </c>
      <c r="D44" s="20">
        <f t="shared" si="0"/>
        <v>9.358605296403516E-4</v>
      </c>
    </row>
    <row r="45" spans="2:14">
      <c r="B45" s="22" t="s">
        <v>36</v>
      </c>
      <c r="C45" s="9">
        <f>[2]AMP!$J$4</f>
        <v>3.6367385756133808</v>
      </c>
      <c r="D45" s="20">
        <f t="shared" si="0"/>
        <v>8.4677104769568493E-4</v>
      </c>
    </row>
    <row r="46" spans="2:14">
      <c r="B46" s="7" t="s">
        <v>25</v>
      </c>
      <c r="C46" s="1">
        <f>[2]POLIS!J4</f>
        <v>3.2964789427196144</v>
      </c>
      <c r="D46" s="20">
        <f t="shared" si="0"/>
        <v>7.675456648853716E-4</v>
      </c>
    </row>
    <row r="47" spans="2:14">
      <c r="B47" s="22" t="s">
        <v>40</v>
      </c>
      <c r="C47" s="9">
        <f>[2]SHPING!$J$4</f>
        <v>2.8571634067667189</v>
      </c>
      <c r="D47" s="20">
        <f t="shared" si="0"/>
        <v>6.6525630068902362E-4</v>
      </c>
    </row>
    <row r="48" spans="2:14">
      <c r="B48" s="22" t="s">
        <v>50</v>
      </c>
      <c r="C48" s="9">
        <f>[2]KAVA!$J$4</f>
        <v>2.3950259462741958</v>
      </c>
      <c r="D48" s="20">
        <f t="shared" si="0"/>
        <v>5.5765312452872595E-4</v>
      </c>
    </row>
    <row r="49" spans="2:4">
      <c r="B49" s="22" t="s">
        <v>62</v>
      </c>
      <c r="C49" s="10">
        <f>[2]SEI!$J$4</f>
        <v>2.3259844589652703</v>
      </c>
      <c r="D49" s="20">
        <f t="shared" si="0"/>
        <v>5.4157764059510637E-4</v>
      </c>
    </row>
    <row r="50" spans="2:4">
      <c r="B50" s="22" t="s">
        <v>65</v>
      </c>
      <c r="C50" s="10">
        <f>[2]DYDX!$J$4</f>
        <v>3.0159920017890309</v>
      </c>
      <c r="D50" s="20">
        <f t="shared" si="0"/>
        <v>7.0223763795448642E-4</v>
      </c>
    </row>
    <row r="51" spans="2:4">
      <c r="B51" s="22" t="s">
        <v>66</v>
      </c>
      <c r="C51" s="10">
        <f>[2]TIA!$J$4</f>
        <v>2.8908265283992982</v>
      </c>
      <c r="D51" s="20">
        <f t="shared" si="0"/>
        <v>6.7309435563327235E-4</v>
      </c>
    </row>
    <row r="52" spans="2:4">
      <c r="B52" s="7" t="s">
        <v>28</v>
      </c>
      <c r="C52" s="1">
        <f>[2]ATLAS!O47</f>
        <v>1.8822809307227573</v>
      </c>
      <c r="D52" s="20">
        <f t="shared" si="0"/>
        <v>4.3826658491582496E-4</v>
      </c>
    </row>
    <row r="53" spans="2:4">
      <c r="B53" s="22" t="s">
        <v>63</v>
      </c>
      <c r="C53" s="10">
        <f>[2]MEME!$J$4</f>
        <v>1.9912779088847599</v>
      </c>
      <c r="D53" s="20">
        <f t="shared" si="0"/>
        <v>4.6364522665070298E-4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3.9507808013200388E-4</v>
      </c>
    </row>
    <row r="55" spans="2:4">
      <c r="B55" s="22" t="s">
        <v>43</v>
      </c>
      <c r="C55" s="9">
        <f>[2]TRX!$J$4</f>
        <v>0.97492201609496576</v>
      </c>
      <c r="D55" s="20">
        <f t="shared" si="0"/>
        <v>2.2699892220080372E-4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2023-12-21T11:45:39Z</dcterms:modified>
</cp:coreProperties>
</file>