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7" s="1"/>
  <c r="D15" l="1"/>
  <c r="D49"/>
  <c r="D43"/>
  <c r="D22"/>
  <c r="D29"/>
  <c r="D31"/>
  <c r="D30"/>
  <c r="D34"/>
  <c r="D12"/>
  <c r="D53"/>
  <c r="D50"/>
  <c r="D7"/>
  <c r="E7" s="1"/>
  <c r="N9"/>
  <c r="D55"/>
  <c r="D23"/>
  <c r="D46"/>
  <c r="D47"/>
  <c r="D28"/>
  <c r="D20"/>
  <c r="D27"/>
  <c r="M8"/>
  <c r="D52"/>
  <c r="D39"/>
  <c r="D38"/>
  <c r="D45"/>
  <c r="D25"/>
  <c r="D41"/>
  <c r="D19"/>
  <c r="D44"/>
  <c r="D37"/>
  <c r="N8"/>
  <c r="D33"/>
  <c r="M9"/>
  <c r="Q3"/>
  <c r="D35"/>
  <c r="D17"/>
  <c r="D54"/>
  <c r="D40"/>
  <c r="D24"/>
  <c r="D21"/>
  <c r="D51"/>
  <c r="D18"/>
  <c r="D42"/>
  <c r="D48"/>
  <c r="D13"/>
  <c r="D16"/>
  <c r="D32"/>
  <c r="D36"/>
  <c r="D14"/>
  <c r="D26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<sst xmlns="http://schemas.openxmlformats.org/spreadsheetml/2006/main" count="107" uniqueCount="67">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</sst>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1242.9705988351802</c:v>
                </c:pt>
                <c:pt idx="1">
                  <c:v>1265.6786817023371</c:v>
                </c:pt>
                <c:pt idx="2">
                  <c:v>596.76</c:v>
                </c:pt>
                <c:pt idx="3">
                  <c:v>252.34698073719159</c:v>
                </c:pt>
                <c:pt idx="4">
                  <c:v>1077.5539211253235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1265.6786817023371</v>
          </cell>
        </row>
      </sheetData>
      <sheetData sheetId="1">
        <row r="4">
          <cell r="J4">
            <v>1242.9705988351802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3.1357916814402205</v>
          </cell>
        </row>
      </sheetData>
      <sheetData sheetId="4">
        <row r="47">
          <cell r="M47">
            <v>112.44999999999999</v>
          </cell>
          <cell r="O47">
            <v>2.1433342334452092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4.094455615525268</v>
          </cell>
        </row>
      </sheetData>
      <sheetData sheetId="8">
        <row r="4">
          <cell r="J4">
            <v>44.338070957352819</v>
          </cell>
        </row>
      </sheetData>
      <sheetData sheetId="9">
        <row r="4">
          <cell r="J4">
            <v>11.723885544519943</v>
          </cell>
        </row>
      </sheetData>
      <sheetData sheetId="10">
        <row r="4">
          <cell r="J4">
            <v>24.2635081895965</v>
          </cell>
        </row>
      </sheetData>
      <sheetData sheetId="11">
        <row r="4">
          <cell r="J4">
            <v>14.774435720625771</v>
          </cell>
        </row>
      </sheetData>
      <sheetData sheetId="12">
        <row r="4">
          <cell r="J4">
            <v>63.543722282508689</v>
          </cell>
        </row>
      </sheetData>
      <sheetData sheetId="13">
        <row r="4">
          <cell r="J4">
            <v>3.7239434148878643</v>
          </cell>
        </row>
      </sheetData>
      <sheetData sheetId="14">
        <row r="4">
          <cell r="J4">
            <v>204.25802264434952</v>
          </cell>
        </row>
      </sheetData>
      <sheetData sheetId="15">
        <row r="4">
          <cell r="J4">
            <v>5.6840754756402152</v>
          </cell>
        </row>
      </sheetData>
      <sheetData sheetId="16">
        <row r="4">
          <cell r="J4">
            <v>39.68351530591579</v>
          </cell>
        </row>
      </sheetData>
      <sheetData sheetId="17">
        <row r="4">
          <cell r="J4">
            <v>5.3261182643672305</v>
          </cell>
        </row>
      </sheetData>
      <sheetData sheetId="18">
        <row r="4">
          <cell r="J4">
            <v>5.1185803990584517</v>
          </cell>
        </row>
      </sheetData>
      <sheetData sheetId="19">
        <row r="4">
          <cell r="J4">
            <v>13.406924467111152</v>
          </cell>
        </row>
      </sheetData>
      <sheetData sheetId="20">
        <row r="4">
          <cell r="J4">
            <v>2.5496868188200099</v>
          </cell>
        </row>
      </sheetData>
      <sheetData sheetId="21">
        <row r="4">
          <cell r="J4">
            <v>14.790937602334166</v>
          </cell>
        </row>
      </sheetData>
      <sheetData sheetId="22">
        <row r="4">
          <cell r="J4">
            <v>8.4390494540533076</v>
          </cell>
        </row>
      </sheetData>
      <sheetData sheetId="23">
        <row r="4">
          <cell r="J4">
            <v>12.062637719150283</v>
          </cell>
        </row>
      </sheetData>
      <sheetData sheetId="24">
        <row r="4">
          <cell r="J4">
            <v>3.9774810712756667</v>
          </cell>
        </row>
      </sheetData>
      <sheetData sheetId="25">
        <row r="4">
          <cell r="J4">
            <v>20.004937691499059</v>
          </cell>
        </row>
      </sheetData>
      <sheetData sheetId="26">
        <row r="4">
          <cell r="J4">
            <v>50.784859047845579</v>
          </cell>
        </row>
      </sheetData>
      <sheetData sheetId="27">
        <row r="4">
          <cell r="J4">
            <v>1.9686193974952431</v>
          </cell>
        </row>
      </sheetData>
      <sheetData sheetId="28">
        <row r="4">
          <cell r="J4">
            <v>38.952862268264049</v>
          </cell>
        </row>
      </sheetData>
      <sheetData sheetId="29">
        <row r="4">
          <cell r="J4">
            <v>45.327009581526831</v>
          </cell>
        </row>
      </sheetData>
      <sheetData sheetId="30">
        <row r="4">
          <cell r="J4">
            <v>2.7366126453936097</v>
          </cell>
        </row>
      </sheetData>
      <sheetData sheetId="31">
        <row r="4">
          <cell r="J4">
            <v>4.7082720274826304</v>
          </cell>
        </row>
      </sheetData>
      <sheetData sheetId="32">
        <row r="4">
          <cell r="J4">
            <v>2.929379408816208</v>
          </cell>
        </row>
      </sheetData>
      <sheetData sheetId="33">
        <row r="4">
          <cell r="J4">
            <v>252.34698073719159</v>
          </cell>
        </row>
      </sheetData>
      <sheetData sheetId="34">
        <row r="4">
          <cell r="J4">
            <v>0.97765217901601942</v>
          </cell>
        </row>
      </sheetData>
      <sheetData sheetId="35">
        <row r="4">
          <cell r="J4">
            <v>14.174188385293288</v>
          </cell>
        </row>
      </sheetData>
      <sheetData sheetId="36">
        <row r="4">
          <cell r="J4">
            <v>19.25803741723842</v>
          </cell>
        </row>
      </sheetData>
      <sheetData sheetId="37">
        <row r="4">
          <cell r="J4">
            <v>10.456426535477942</v>
          </cell>
        </row>
      </sheetData>
      <sheetData sheetId="38">
        <row r="4">
          <cell r="J4">
            <v>8.1100940779967683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596.76</f>
        <v>596.76</v>
      </c>
      <c r="P2" t="s">
        <v>8</v>
      </c>
      <c r="Q2" s="10">
        <f>N2+K2+H2</f>
        <v>673.69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0.15189242066390338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4435.3101824000341</v>
      </c>
      <c r="D7" s="20">
        <f>(C7*[1]Feuil1!$K$2-C4)/C4</f>
        <v>0.55594921587665036</v>
      </c>
      <c r="E7" s="31">
        <f>C7-C7/(1+D7)</f>
        <v>1584.7607318505834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1242.9705988351802</v>
      </c>
    </row>
    <row r="9" spans="2:20">
      <c r="M9" s="17" t="str">
        <f>IF(C13&gt;C7*Params!F8,B13,"Others")</f>
        <v>ETH</v>
      </c>
      <c r="N9" s="18">
        <f>IF(C13&gt;C7*0.1,C13,C7)</f>
        <v>1265.6786817023371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596.76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252.34698073719159</v>
      </c>
    </row>
    <row r="12" spans="2:20">
      <c r="B12" s="7" t="s">
        <v>4</v>
      </c>
      <c r="C12" s="1">
        <f>[2]BTC!J4</f>
        <v>1242.9705988351802</v>
      </c>
      <c r="D12" s="20">
        <f>C12/$C$7</f>
        <v>0.28024434542762561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1077.5539211253235</v>
      </c>
    </row>
    <row r="13" spans="2:20">
      <c r="B13" s="7" t="s">
        <v>19</v>
      </c>
      <c r="C13" s="1">
        <f>[2]ETH!J4</f>
        <v>1265.6786817023371</v>
      </c>
      <c r="D13" s="20">
        <f t="shared" ref="D13:D55" si="0">C13/$C$7</f>
        <v>0.28536418641580852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596.76</v>
      </c>
      <c r="D14" s="20">
        <f t="shared" si="0"/>
        <v>0.13454752327538033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252.34698073719159</v>
      </c>
      <c r="D15" s="20">
        <f t="shared" si="0"/>
        <v>5.6895001783311951E-2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204.25802264434952</v>
      </c>
      <c r="D16" s="20">
        <f t="shared" si="0"/>
        <v>4.6052703022863094E-2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2.5353356445332324E-2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2.3899117680793478E-2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1.4102734065411623E-2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63.543722282508689</v>
      </c>
      <c r="D20" s="20">
        <f t="shared" si="0"/>
        <v>1.4326782044389943E-2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1.1430993079398391E-2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38.952862268264049</v>
      </c>
      <c r="D22" s="20">
        <f t="shared" si="0"/>
        <v>8.7824437674809668E-3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50.784859047845579</v>
      </c>
      <c r="D23" s="20">
        <f t="shared" si="0"/>
        <v>1.1450125686669537E-2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44.338070957352819</v>
      </c>
      <c r="D24" s="20">
        <f t="shared" si="0"/>
        <v>9.9966110900862881E-3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45.327009581526831</v>
      </c>
      <c r="D25" s="20">
        <f t="shared" si="0"/>
        <v>1.0219580529314747E-2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39.68351530591579</v>
      </c>
      <c r="D26" s="20">
        <f t="shared" si="0"/>
        <v>8.9471792668268935E-3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5.9139043091246506E-3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24.2635081895965</v>
      </c>
      <c r="D28" s="20">
        <f t="shared" si="0"/>
        <v>5.4705324299251235E-3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20.004937691499059</v>
      </c>
      <c r="D29" s="20">
        <f t="shared" si="0"/>
        <v>4.5103807555290287E-3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19.25803741723842</v>
      </c>
      <c r="D30" s="20">
        <f t="shared" si="0"/>
        <v>4.3419820993934443E-3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13.406924467111152</v>
      </c>
      <c r="D31" s="20">
        <f t="shared" si="0"/>
        <v>3.0227704299716869E-3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14.774435720625771</v>
      </c>
      <c r="D32" s="20">
        <f t="shared" si="0"/>
        <v>3.3310941316467366E-3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11.723885544519943</v>
      </c>
      <c r="D33" s="20">
        <f t="shared" si="0"/>
        <v>2.6433067953267513E-3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14.174188385293288</v>
      </c>
      <c r="D34" s="20">
        <f t="shared" si="0"/>
        <v>3.1957603419798149E-3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14.790937602334166</v>
      </c>
      <c r="D35" s="20">
        <f t="shared" si="0"/>
        <v>3.3348147015797884E-3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12.062637719150283</v>
      </c>
      <c r="D36" s="20">
        <f t="shared" si="0"/>
        <v>2.7196830036863287E-3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2.3673654306446369E-3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8.4390494540533076</v>
      </c>
      <c r="D38" s="20">
        <f t="shared" si="0"/>
        <v>1.9026965661929807E-3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5.3261182643672305</v>
      </c>
      <c r="D39" s="20">
        <f t="shared" si="0"/>
        <v>1.2008445960559994E-3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5.6840754756402152</v>
      </c>
      <c r="D40" s="20">
        <f t="shared" si="0"/>
        <v>1.2815508367814874E-3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4.7082720274826304</v>
      </c>
      <c r="D41" s="20">
        <f t="shared" si="0"/>
        <v>1.0615428986603347E-3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5.1185803990584517</v>
      </c>
      <c r="D42" s="20">
        <f t="shared" si="0"/>
        <v>1.1540524086386865E-3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4.094455615525268</v>
      </c>
      <c r="D43" s="20">
        <f t="shared" si="0"/>
        <v>9.2314977919079311E-4</v>
      </c>
    </row>
    <row r="44" spans="2:14">
      <c r="B44" s="22" t="s">
        <v>23</v>
      </c>
      <c r="C44" s="9">
        <f>[2]LUNA!J4</f>
        <v>3.9774810712756667</v>
      </c>
      <c r="D44" s="20">
        <f t="shared" si="0"/>
        <v>8.9677630373156297E-4</v>
      </c>
    </row>
    <row r="45" spans="2:14">
      <c r="B45" s="22" t="s">
        <v>36</v>
      </c>
      <c r="C45" s="9">
        <f>[2]AMP!$J$4</f>
        <v>3.7239434148878643</v>
      </c>
      <c r="D45" s="20">
        <f t="shared" si="0"/>
        <v>8.3961284819831128E-4</v>
      </c>
    </row>
    <row r="46" spans="2:14">
      <c r="B46" s="7" t="s">
        <v>25</v>
      </c>
      <c r="C46" s="1">
        <f>[2]POLIS!J4</f>
        <v>3.1357916814402205</v>
      </c>
      <c r="D46" s="20">
        <f t="shared" si="0"/>
        <v>7.0700617374710453E-4</v>
      </c>
    </row>
    <row r="47" spans="2:14">
      <c r="B47" s="22" t="s">
        <v>40</v>
      </c>
      <c r="C47" s="9">
        <f>[2]SHPING!$J$4</f>
        <v>2.929379408816208</v>
      </c>
      <c r="D47" s="20">
        <f t="shared" si="0"/>
        <v>6.6046776625463947E-4</v>
      </c>
    </row>
    <row r="48" spans="2:14">
      <c r="B48" s="22" t="s">
        <v>50</v>
      </c>
      <c r="C48" s="9">
        <f>[2]KAVA!$J$4</f>
        <v>2.5496868188200099</v>
      </c>
      <c r="D48" s="20">
        <f t="shared" si="0"/>
        <v>5.748609936995035E-4</v>
      </c>
    </row>
    <row r="49" spans="2:4">
      <c r="B49" s="22" t="s">
        <v>62</v>
      </c>
      <c r="C49" s="10">
        <f>[2]SEI!$J$4</f>
        <v>2.7366126453936097</v>
      </c>
      <c r="D49" s="20">
        <f t="shared" si="0"/>
        <v>6.1700592131140976E-4</v>
      </c>
    </row>
    <row r="50" spans="2:4">
      <c r="B50" s="22" t="s">
        <v>65</v>
      </c>
      <c r="C50" s="10">
        <f>[2]DYDX!$J$4</f>
        <v>8.1100940779967683</v>
      </c>
      <c r="D50" s="20">
        <f t="shared" si="0"/>
        <v>1.8285291770976514E-3</v>
      </c>
    </row>
    <row r="51" spans="2:4">
      <c r="B51" s="22" t="s">
        <v>66</v>
      </c>
      <c r="C51" s="10">
        <f>[2]TIA!$J$4</f>
        <v>10.456426535477942</v>
      </c>
      <c r="D51" s="20">
        <f t="shared" si="0"/>
        <v>2.3575412103014996E-3</v>
      </c>
    </row>
    <row r="52" spans="2:4">
      <c r="B52" s="7" t="s">
        <v>28</v>
      </c>
      <c r="C52" s="1">
        <f>[2]ATLAS!O47</f>
        <v>2.1433342334452092</v>
      </c>
      <c r="D52" s="20">
        <f t="shared" si="0"/>
        <v>4.8324336862622959E-4</v>
      </c>
    </row>
    <row r="53" spans="2:4">
      <c r="B53" s="22" t="s">
        <v>63</v>
      </c>
      <c r="C53" s="10">
        <f>[2]MEME!$J$4</f>
        <v>1.9686193974952431</v>
      </c>
      <c r="D53" s="20">
        <f t="shared" si="0"/>
        <v>4.4385157216444873E-4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3.8256481062657748E-4</v>
      </c>
    </row>
    <row r="55" spans="2:4">
      <c r="B55" s="22" t="s">
        <v>43</v>
      </c>
      <c r="C55" s="9">
        <f>[2]TRX!$J$4</f>
        <v>0.97765217901601942</v>
      </c>
      <c r="D55" s="20">
        <f t="shared" si="0"/>
        <v>2.2042475921875491E-4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2023-12-26T11:39:47Z</dcterms:modified>
</cp:coreProperties>
</file>