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27" l="1"/>
  <c r="T2"/>
  <c r="C26" i="2" l="1"/>
  <c r="C35" i="1" l="1"/>
  <c r="C4"/>
  <c r="C38"/>
  <c r="C26"/>
  <c r="Q2" l="1"/>
  <c r="C47" l="1"/>
  <c r="C45" l="1"/>
  <c r="C43" l="1"/>
  <c r="C46"/>
  <c r="C28"/>
  <c r="C17"/>
  <c r="C49" l="1"/>
  <c r="C16" l="1"/>
  <c r="C44" l="1"/>
  <c r="C39" l="1"/>
  <c r="C34" l="1"/>
  <c r="C42"/>
  <c r="C24"/>
  <c r="C48"/>
  <c r="C31"/>
  <c r="C15"/>
  <c r="C21"/>
  <c r="C30"/>
  <c r="C33" l="1"/>
  <c r="C50"/>
  <c r="C37"/>
  <c r="C41"/>
  <c r="C32"/>
  <c r="C36"/>
  <c r="C20"/>
  <c r="C25"/>
  <c r="C18"/>
  <c r="C40" l="1"/>
  <c r="C19"/>
  <c r="C23" l="1"/>
  <c r="C13" l="1"/>
  <c r="C12"/>
  <c r="C22" l="1"/>
  <c r="C29" l="1"/>
  <c r="C14" l="1"/>
  <c r="C7" l="1"/>
  <c r="N8" l="1"/>
  <c r="D17"/>
  <c r="D38"/>
  <c r="M9"/>
  <c r="D21"/>
  <c r="D25"/>
  <c r="D13"/>
  <c r="D33"/>
  <c r="D19"/>
  <c r="D7"/>
  <c r="E7" s="1"/>
  <c r="D34"/>
  <c r="D45"/>
  <c r="Q3"/>
  <c r="D43"/>
  <c r="D15"/>
  <c r="D23"/>
  <c r="D29"/>
  <c r="N9"/>
  <c r="D46"/>
  <c r="D32"/>
  <c r="D30"/>
  <c r="D39"/>
  <c r="D37"/>
  <c r="D40"/>
  <c r="D28"/>
  <c r="D50"/>
  <c r="D16"/>
  <c r="D42"/>
  <c r="D35"/>
  <c r="D26"/>
  <c r="D41"/>
  <c r="D47"/>
  <c r="D49"/>
  <c r="D36"/>
  <c r="D31"/>
  <c r="D24"/>
  <c r="D27"/>
  <c r="D44"/>
  <c r="D20"/>
  <c r="D48"/>
  <c r="D22"/>
  <c r="D18"/>
  <c r="M8"/>
  <c r="D12"/>
  <c r="D14"/>
  <c r="N10" l="1"/>
  <c r="M10"/>
  <c r="N11" l="1"/>
  <c r="M11"/>
  <c r="M12" l="1"/>
  <c r="N12"/>
  <c r="M13" l="1"/>
  <c r="N13"/>
  <c r="M14" l="1"/>
  <c r="N14"/>
  <c r="M15" l="1"/>
  <c r="N15"/>
  <c r="N16" l="1"/>
  <c r="M16"/>
  <c r="M17" l="1"/>
  <c r="N17"/>
  <c r="M18" l="1"/>
  <c r="N18"/>
  <c r="N19" l="1"/>
  <c r="M19"/>
  <c r="M20" l="1"/>
  <c r="N20"/>
  <c r="M21" l="1"/>
  <c r="M22" s="1"/>
  <c r="N2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<sst xmlns="http://schemas.openxmlformats.org/spreadsheetml/2006/main" count="100" uniqueCount="61">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</sst>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1015.164833056884</c:v>
                </c:pt>
                <c:pt idx="1">
                  <c:v>960.99481695979819</c:v>
                </c:pt>
                <c:pt idx="2">
                  <c:v>255.92927004703191</c:v>
                </c:pt>
                <c:pt idx="3">
                  <c:v>769.80647927024745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960.99481695979819</v>
          </cell>
        </row>
      </sheetData>
      <sheetData sheetId="1">
        <row r="4">
          <cell r="J4">
            <v>1015.164833056884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0.90130383992838958</v>
          </cell>
        </row>
      </sheetData>
      <sheetData sheetId="4">
        <row r="46">
          <cell r="M46">
            <v>70.349999999999994</v>
          </cell>
          <cell r="O46">
            <v>2.1206914513987325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31.174776796417461</v>
          </cell>
        </row>
      </sheetData>
      <sheetData sheetId="8">
        <row r="4">
          <cell r="J4">
            <v>6.3963100712659786</v>
          </cell>
        </row>
      </sheetData>
      <sheetData sheetId="9">
        <row r="4">
          <cell r="J4">
            <v>13.930111131969374</v>
          </cell>
        </row>
      </sheetData>
      <sheetData sheetId="10">
        <row r="4">
          <cell r="J4">
            <v>8.7635389960975907</v>
          </cell>
        </row>
      </sheetData>
      <sheetData sheetId="11">
        <row r="4">
          <cell r="J4">
            <v>31.90872413198225</v>
          </cell>
        </row>
      </sheetData>
      <sheetData sheetId="12">
        <row r="4">
          <cell r="J4">
            <v>1.4925488945607632</v>
          </cell>
        </row>
      </sheetData>
      <sheetData sheetId="13">
        <row r="4">
          <cell r="J4">
            <v>148.77617303105905</v>
          </cell>
        </row>
      </sheetData>
      <sheetData sheetId="14">
        <row r="4">
          <cell r="J4">
            <v>4.1757236487147233</v>
          </cell>
        </row>
      </sheetData>
      <sheetData sheetId="15">
        <row r="4">
          <cell r="J4">
            <v>28.207537318177945</v>
          </cell>
        </row>
      </sheetData>
      <sheetData sheetId="16">
        <row r="4">
          <cell r="J4">
            <v>3.6306563393721283</v>
          </cell>
        </row>
      </sheetData>
      <sheetData sheetId="17">
        <row r="4">
          <cell r="J4">
            <v>7.1307331812884227</v>
          </cell>
        </row>
      </sheetData>
      <sheetData sheetId="18">
        <row r="4">
          <cell r="J4">
            <v>8.9445648723997486</v>
          </cell>
        </row>
      </sheetData>
      <sheetData sheetId="19">
        <row r="4">
          <cell r="J4">
            <v>13.212896805672623</v>
          </cell>
        </row>
      </sheetData>
      <sheetData sheetId="20">
        <row r="4">
          <cell r="J4">
            <v>11.547350926921823</v>
          </cell>
        </row>
      </sheetData>
      <sheetData sheetId="21">
        <row r="4">
          <cell r="J4">
            <v>1.1526985752607217</v>
          </cell>
        </row>
      </sheetData>
      <sheetData sheetId="22">
        <row r="4">
          <cell r="J4">
            <v>20.923004247256745</v>
          </cell>
        </row>
      </sheetData>
      <sheetData sheetId="23">
        <row r="4">
          <cell r="J4">
            <v>34.255641612875785</v>
          </cell>
        </row>
      </sheetData>
      <sheetData sheetId="24">
        <row r="4">
          <cell r="J4">
            <v>47.036432720035002</v>
          </cell>
        </row>
      </sheetData>
      <sheetData sheetId="25">
        <row r="4">
          <cell r="J4">
            <v>25.727335712399245</v>
          </cell>
        </row>
      </sheetData>
      <sheetData sheetId="26">
        <row r="4">
          <cell r="J4">
            <v>3.3394984407979327</v>
          </cell>
        </row>
      </sheetData>
      <sheetData sheetId="27">
        <row r="4">
          <cell r="J4">
            <v>255.92927004703191</v>
          </cell>
        </row>
      </sheetData>
      <sheetData sheetId="28">
        <row r="4">
          <cell r="J4">
            <v>0.87001846916631831</v>
          </cell>
        </row>
      </sheetData>
      <sheetData sheetId="29">
        <row r="4">
          <cell r="J4">
            <v>7.9059071231335523</v>
          </cell>
        </row>
      </sheetData>
      <sheetData sheetId="30">
        <row r="4">
          <cell r="J4">
            <v>26.664977624594723</v>
          </cell>
        </row>
      </sheetData>
      <sheetData sheetId="31">
        <row r="4">
          <cell r="J4">
            <v>5.2112403167002945</v>
          </cell>
        </row>
      </sheetData>
      <sheetData sheetId="32">
        <row r="4">
          <cell r="J4">
            <v>1.8511801287575813</v>
          </cell>
        </row>
      </sheetData>
      <sheetData sheetId="33">
        <row r="4">
          <cell r="J4">
            <v>2.34843571496098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45.14</f>
        <v>45.14</v>
      </c>
      <c r="J2" t="s">
        <v>6</v>
      </c>
      <c r="K2" s="9">
        <v>16.97</v>
      </c>
      <c r="M2" t="s">
        <v>7</v>
      </c>
      <c r="N2" s="9">
        <f>6.77922265+65.3</f>
        <v>72.079222649999991</v>
      </c>
      <c r="P2" t="s">
        <v>8</v>
      </c>
      <c r="Q2" s="10">
        <f>N2+K2+H2</f>
        <v>134.18922264999998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4.4353109821427941E-2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3025.4749484368799</v>
      </c>
      <c r="D7" s="20">
        <f>(C7*[1]Feuil1!$K$2-C4)/C4</f>
        <v>0.10392229473839641</v>
      </c>
      <c r="E7" s="31">
        <f>C7-C7/(1+D7)</f>
        <v>284.8156077775393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1015.164833056884</v>
      </c>
    </row>
    <row r="9" spans="2:20">
      <c r="M9" s="17" t="str">
        <f>IF(C13&gt;C7*[2]Params!F8,B13,"Others")</f>
        <v>ETH</v>
      </c>
      <c r="N9" s="18">
        <f>IF(C13&gt;C7*0.1,C13,C7)</f>
        <v>960.99481695979819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255.92927004703191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769.80647927024745</v>
      </c>
    </row>
    <row r="12" spans="2:20">
      <c r="B12" s="7" t="s">
        <v>4</v>
      </c>
      <c r="C12" s="1">
        <f>[2]BTC!J4</f>
        <v>1015.164833056884</v>
      </c>
      <c r="D12" s="20">
        <f>C12/$C$7</f>
        <v>0.33553899812701204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960.99481695979819</v>
      </c>
      <c r="D13" s="20">
        <f t="shared" ref="D13:D50" si="0">C13/$C$7</f>
        <v>0.31763436595510364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255.92927004703191</v>
      </c>
      <c r="D14" s="20">
        <f t="shared" si="0"/>
        <v>8.4591435860098096E-2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148.77617303105905</v>
      </c>
      <c r="D15" s="20">
        <f t="shared" si="0"/>
        <v>4.9174485185515968E-2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2.3252547516992832E-2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2.2855915576404474E-2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57</v>
      </c>
      <c r="C18" s="9">
        <f>[2]MINA!$J$4</f>
        <v>47.036432720035002</v>
      </c>
      <c r="D18" s="20">
        <f>C18/$C$7</f>
        <v>1.5546792990084584E-2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34.255641612875785</v>
      </c>
      <c r="D19" s="20">
        <f>C19/$C$7</f>
        <v>1.1322401340845363E-2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31.174776796417461</v>
      </c>
      <c r="D20" s="20">
        <f t="shared" si="0"/>
        <v>1.0304093515143465E-2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31.90872413198225</v>
      </c>
      <c r="D21" s="20">
        <f t="shared" si="0"/>
        <v>1.0546682645139065E-2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41</v>
      </c>
      <c r="C22" s="1">
        <f>[2]XRP!$J$4</f>
        <v>26.664977624594723</v>
      </c>
      <c r="D22" s="20">
        <f t="shared" si="0"/>
        <v>8.8134848508235903E-3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28.207537318177945</v>
      </c>
      <c r="D23" s="20">
        <f t="shared" si="0"/>
        <v>9.3233418881063443E-3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25.727335712399245</v>
      </c>
      <c r="D24" s="20">
        <f t="shared" si="0"/>
        <v>8.5035692414810269E-3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20.923004247256745</v>
      </c>
      <c r="D25" s="20">
        <f t="shared" si="0"/>
        <v>6.9156098146066864E-3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6</v>
      </c>
      <c r="C26" s="1">
        <f>$K$2</f>
        <v>16.97</v>
      </c>
      <c r="D26" s="20">
        <f t="shared" si="0"/>
        <v>5.6090366931537796E-3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5</v>
      </c>
      <c r="C27" s="1">
        <f>H$2</f>
        <v>45.14</v>
      </c>
      <c r="D27" s="20">
        <f t="shared" si="0"/>
        <v>1.4919971498465624E-2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13</v>
      </c>
      <c r="D28" s="20">
        <f t="shared" si="0"/>
        <v>4.2968460230406093E-3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54</v>
      </c>
      <c r="C29" s="9">
        <f>[2]LINK!$J$4</f>
        <v>13.212896805672623</v>
      </c>
      <c r="D29" s="20">
        <f t="shared" si="0"/>
        <v>4.3672140840231057E-3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48</v>
      </c>
      <c r="C30" s="9">
        <f>[2]APE!$J$4</f>
        <v>13.930111131969374</v>
      </c>
      <c r="D30" s="20">
        <f t="shared" si="0"/>
        <v>4.6042725090704867E-3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11.547350926921823</v>
      </c>
      <c r="D31" s="20">
        <f t="shared" si="0"/>
        <v>3.8167068389998713E-3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8.7635389960975907</v>
      </c>
      <c r="D32" s="20">
        <f t="shared" si="0"/>
        <v>2.8965828987033253E-3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8.9445648723997486</v>
      </c>
      <c r="D33" s="20">
        <f t="shared" si="0"/>
        <v>2.9564167692153536E-3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7.9059071231335523</v>
      </c>
      <c r="D34" s="20">
        <f t="shared" si="0"/>
        <v>2.6131127369665255E-3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7</v>
      </c>
      <c r="C35" s="1">
        <f>$N$2</f>
        <v>72.079222649999991</v>
      </c>
      <c r="D35" s="20">
        <f t="shared" si="0"/>
        <v>2.3824101629808542E-2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6.3963100712659786</v>
      </c>
      <c r="D36" s="20">
        <f t="shared" si="0"/>
        <v>2.1141507301426013E-3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7.1307331812884227</v>
      </c>
      <c r="D37" s="20">
        <f t="shared" si="0"/>
        <v>2.3568971162602208E-3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1.7848437326476378E-3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5.2112403167002945</v>
      </c>
      <c r="D39" s="20">
        <f t="shared" si="0"/>
        <v>1.7224536330709651E-3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4.1757236487147233</v>
      </c>
      <c r="D40" s="20">
        <f t="shared" si="0"/>
        <v>1.380187811792037E-3</v>
      </c>
    </row>
    <row r="41" spans="2:14">
      <c r="B41" s="22" t="s">
        <v>33</v>
      </c>
      <c r="C41" s="1">
        <f>[2]EGLD!$J$4</f>
        <v>3.6306563393721283</v>
      </c>
      <c r="D41" s="20">
        <f t="shared" si="0"/>
        <v>1.2000285579121773E-3</v>
      </c>
    </row>
    <row r="42" spans="2:14">
      <c r="B42" s="22" t="s">
        <v>56</v>
      </c>
      <c r="C42" s="9">
        <f>[2]SHIB!$J$4</f>
        <v>3.3394984407979327</v>
      </c>
      <c r="D42" s="20">
        <f t="shared" si="0"/>
        <v>1.1037931226379164E-3</v>
      </c>
    </row>
    <row r="43" spans="2:14">
      <c r="B43" s="22" t="s">
        <v>40</v>
      </c>
      <c r="C43" s="9">
        <f>[2]SHPING!$J$4</f>
        <v>2.34843571496098</v>
      </c>
      <c r="D43" s="20">
        <f t="shared" si="0"/>
        <v>7.7622051247666288E-4</v>
      </c>
    </row>
    <row r="44" spans="2:14">
      <c r="B44" s="7" t="s">
        <v>28</v>
      </c>
      <c r="C44" s="1">
        <f>[2]ATLAS!O46</f>
        <v>2.1206914513987325</v>
      </c>
      <c r="D44" s="20">
        <f t="shared" si="0"/>
        <v>7.0094497146452775E-4</v>
      </c>
    </row>
    <row r="45" spans="2:14">
      <c r="B45" s="22" t="s">
        <v>50</v>
      </c>
      <c r="C45" s="9">
        <f>[2]KAVA!$J$4</f>
        <v>1.8511801287575813</v>
      </c>
      <c r="D45" s="20">
        <f t="shared" si="0"/>
        <v>6.118643057064474E-4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5.6083544862159677E-4</v>
      </c>
    </row>
    <row r="47" spans="2:14">
      <c r="B47" s="22" t="s">
        <v>36</v>
      </c>
      <c r="C47" s="9">
        <f>[2]AMP!$J$4</f>
        <v>1.4925488945607632</v>
      </c>
      <c r="D47" s="20">
        <f t="shared" si="0"/>
        <v>4.9332713706054412E-4</v>
      </c>
    </row>
    <row r="48" spans="2:14">
      <c r="B48" s="22" t="s">
        <v>23</v>
      </c>
      <c r="C48" s="9">
        <f>[2]LUNA!J4</f>
        <v>1.1526985752607217</v>
      </c>
      <c r="D48" s="20">
        <f t="shared" si="0"/>
        <v>3.8099756068258526E-4</v>
      </c>
    </row>
    <row r="49" spans="2:4">
      <c r="B49" s="7" t="s">
        <v>25</v>
      </c>
      <c r="C49" s="1">
        <f>[2]POLIS!J4</f>
        <v>0.90130383992838958</v>
      </c>
      <c r="D49" s="20">
        <f t="shared" si="0"/>
        <v>2.9790490924211773E-4</v>
      </c>
    </row>
    <row r="50" spans="2:4">
      <c r="B50" s="22" t="s">
        <v>43</v>
      </c>
      <c r="C50" s="9">
        <f>[2]TRX!$J$4</f>
        <v>0.87001846916631831</v>
      </c>
      <c r="D50" s="20">
        <f t="shared" si="0"/>
        <v>2.8756426147762875E-4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2023-10-24T14:40:51Z</dcterms:modified>
</cp:coreProperties>
</file>