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38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/>
  <c r="C13"/>
  <c r="C7" l="1"/>
  <c r="D15" s="1"/>
  <c r="D16" l="1"/>
  <c r="D47"/>
  <c r="N9"/>
  <c r="D44"/>
  <c r="D13"/>
  <c r="M8"/>
  <c r="D21"/>
  <c r="M9"/>
  <c r="M10" s="1"/>
  <c r="M11" s="1"/>
  <c r="D46"/>
  <c r="D31"/>
  <c r="D23"/>
  <c r="D50"/>
  <c r="D35"/>
  <c r="D34"/>
  <c r="D19"/>
  <c r="N10"/>
  <c r="D33"/>
  <c r="D40"/>
  <c r="D48"/>
  <c r="D18"/>
  <c r="Q3"/>
  <c r="D17"/>
  <c r="D14"/>
  <c r="D41"/>
  <c r="D24"/>
  <c r="D22"/>
  <c r="D30"/>
  <c r="D27"/>
  <c r="D7"/>
  <c r="E7" s="1"/>
  <c r="D26"/>
  <c r="D38"/>
  <c r="D37"/>
  <c r="D20"/>
  <c r="D32"/>
  <c r="D36"/>
  <c r="D28"/>
  <c r="D43"/>
  <c r="D45"/>
  <c r="D42"/>
  <c r="D12"/>
  <c r="N8"/>
  <c r="D29"/>
  <c r="D49"/>
  <c r="D25"/>
  <c r="D39"/>
  <c r="N11"/>
  <c r="M12" l="1"/>
  <c r="N12"/>
  <c r="M13" l="1"/>
  <c r="N13"/>
  <c r="M14" l="1"/>
  <c r="N14"/>
  <c r="M15" l="1"/>
  <c r="N15"/>
  <c r="N16" l="1"/>
  <c r="M16"/>
  <c r="M17" l="1"/>
  <c r="N17"/>
  <c r="M18" l="1"/>
  <c r="N18"/>
  <c r="N19" l="1"/>
  <c r="M19"/>
  <c r="M20" l="1"/>
  <c r="N20"/>
  <c r="M21" l="1"/>
  <c r="M22" s="1"/>
  <c r="N2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<sst xmlns="http://schemas.openxmlformats.org/spreadsheetml/2006/main" count="100" uniqueCount="62">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</sst>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999.84437992578398</c:v>
                </c:pt>
                <c:pt idx="1">
                  <c:v>941.88997130182565</c:v>
                </c:pt>
                <c:pt idx="2">
                  <c:v>958.20114325032193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941.88997130182565</v>
          </cell>
        </row>
      </sheetData>
      <sheetData sheetId="1">
        <row r="4">
          <cell r="J4">
            <v>999.84437992578398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1.1107111199628421</v>
          </cell>
        </row>
      </sheetData>
      <sheetData sheetId="4">
        <row r="46">
          <cell r="M46">
            <v>82.26</v>
          </cell>
          <cell r="O46">
            <v>2.7381689901245938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31.836739091078993</v>
          </cell>
        </row>
      </sheetData>
      <sheetData sheetId="8">
        <row r="4">
          <cell r="J4">
            <v>6.3028895023824667</v>
          </cell>
        </row>
      </sheetData>
      <sheetData sheetId="9">
        <row r="4">
          <cell r="J4">
            <v>15.024749747571033</v>
          </cell>
        </row>
      </sheetData>
      <sheetData sheetId="10">
        <row r="4">
          <cell r="J4">
            <v>8.5698133956924103</v>
          </cell>
        </row>
      </sheetData>
      <sheetData sheetId="11">
        <row r="4">
          <cell r="J4">
            <v>33.00106849717092</v>
          </cell>
        </row>
      </sheetData>
      <sheetData sheetId="12">
        <row r="4">
          <cell r="J4">
            <v>1.5088879809392366</v>
          </cell>
        </row>
      </sheetData>
      <sheetData sheetId="13">
        <row r="4">
          <cell r="J4">
            <v>148.63332347898654</v>
          </cell>
        </row>
      </sheetData>
      <sheetData sheetId="14">
        <row r="4">
          <cell r="J4">
            <v>4.1698425407949014</v>
          </cell>
        </row>
      </sheetData>
      <sheetData sheetId="15">
        <row r="4">
          <cell r="J4">
            <v>27.562110197316617</v>
          </cell>
        </row>
      </sheetData>
      <sheetData sheetId="16">
        <row r="4">
          <cell r="J4">
            <v>3.551674979761053</v>
          </cell>
        </row>
      </sheetData>
      <sheetData sheetId="17">
        <row r="4">
          <cell r="J4">
            <v>7.7423798560909187</v>
          </cell>
        </row>
      </sheetData>
      <sheetData sheetId="18">
        <row r="4">
          <cell r="J4">
            <v>9.4859684552984245</v>
          </cell>
        </row>
      </sheetData>
      <sheetData sheetId="19">
        <row r="4">
          <cell r="J4">
            <v>8.8675620638390082</v>
          </cell>
        </row>
      </sheetData>
      <sheetData sheetId="20">
        <row r="4">
          <cell r="J4">
            <v>10.920734822057449</v>
          </cell>
        </row>
      </sheetData>
      <sheetData sheetId="21">
        <row r="4">
          <cell r="J4">
            <v>1.1505179846112226</v>
          </cell>
        </row>
      </sheetData>
      <sheetData sheetId="22">
        <row r="4">
          <cell r="J4">
            <v>21.74285134611555</v>
          </cell>
        </row>
      </sheetData>
      <sheetData sheetId="23">
        <row r="4">
          <cell r="J4">
            <v>32.46892024318479</v>
          </cell>
        </row>
      </sheetData>
      <sheetData sheetId="24">
        <row r="4">
          <cell r="J4">
            <v>33.962266278465165</v>
          </cell>
        </row>
      </sheetData>
      <sheetData sheetId="25">
        <row r="4">
          <cell r="J4">
            <v>27.979066920704074</v>
          </cell>
        </row>
      </sheetData>
      <sheetData sheetId="26">
        <row r="4">
          <cell r="J4">
            <v>3.4023698657385486</v>
          </cell>
        </row>
      </sheetData>
      <sheetData sheetId="27">
        <row r="4">
          <cell r="J4">
            <v>170.94737624802255</v>
          </cell>
        </row>
      </sheetData>
      <sheetData sheetId="28">
        <row r="4">
          <cell r="J4">
            <v>0.87101547850867678</v>
          </cell>
        </row>
      </sheetData>
      <sheetData sheetId="29">
        <row r="4">
          <cell r="J4">
            <v>7.7749954601759175</v>
          </cell>
        </row>
      </sheetData>
      <sheetData sheetId="30">
        <row r="4">
          <cell r="J4">
            <v>16.862108395441155</v>
          </cell>
        </row>
      </sheetData>
      <sheetData sheetId="31">
        <row r="4">
          <cell r="J4">
            <v>5.436219250727885</v>
          </cell>
        </row>
      </sheetData>
      <sheetData sheetId="32">
        <row r="4">
          <cell r="J4">
            <v>1.8191598896534353</v>
          </cell>
        </row>
      </sheetData>
      <sheetData sheetId="33">
        <row r="4">
          <cell r="J4">
            <v>2.5046293356410474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5.5829124339185215E-2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2924.4592662436658</v>
      </c>
      <c r="D7" s="20">
        <f>(C7*[1]Feuil1!$K$2-C4)/C4</f>
        <v>6.7064126817055328E-2</v>
      </c>
      <c r="E7" s="31">
        <f>C7-C7/(1+D7)</f>
        <v>183.79992558432514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999.84437992578398</v>
      </c>
    </row>
    <row r="9" spans="2:20">
      <c r="M9" s="17" t="str">
        <f>IF(C13&gt;C7*[2]Params!F8,B13,"Others")</f>
        <v>ETH</v>
      </c>
      <c r="N9" s="18">
        <f>IF(C13&gt;C7*0.1,C13,C7)</f>
        <v>941.88997130182565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958.20114325032193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999.84437992578398</v>
      </c>
      <c r="D12" s="20">
        <f>C12/$C$7</f>
        <v>0.34189034241876737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941.88997130182565</v>
      </c>
      <c r="D13" s="20">
        <f t="shared" ref="D13:D50" si="0">C13/$C$7</f>
        <v>0.3220732058653839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170.94737624802255</v>
      </c>
      <c r="D14" s="20">
        <f t="shared" si="0"/>
        <v>5.8454353671882953E-2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148.63332347898654</v>
      </c>
      <c r="D15" s="20">
        <f t="shared" si="0"/>
        <v>5.0824207125955034E-2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3.4591010094640641E-2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2.812827689190529E-2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2.3645396876674579E-2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1.543533210431078E-2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33.962266278465165</v>
      </c>
      <c r="D20" s="20">
        <f t="shared" si="0"/>
        <v>1.16131780908982E-2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32.46892024318479</v>
      </c>
      <c r="D21" s="20">
        <f t="shared" si="0"/>
        <v>1.1102538037703509E-2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33.00106849717092</v>
      </c>
      <c r="D22" s="20">
        <f t="shared" si="0"/>
        <v>1.1284502703831223E-2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31.836739091078993</v>
      </c>
      <c r="D23" s="20">
        <f t="shared" si="0"/>
        <v>1.088636776670575E-2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27.562110197316617</v>
      </c>
      <c r="D24" s="20">
        <f t="shared" si="0"/>
        <v>9.424685963473475E-3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27.979066920704074</v>
      </c>
      <c r="D25" s="20">
        <f t="shared" si="0"/>
        <v>9.5672616280417216E-3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21.74285134611555</v>
      </c>
      <c r="D26" s="20">
        <f t="shared" si="0"/>
        <v>7.4348279003534383E-3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16.862108395441155</v>
      </c>
      <c r="D27" s="20">
        <f t="shared" si="0"/>
        <v>5.7658893013407438E-3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5.802782140233804E-3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15.024749747571033</v>
      </c>
      <c r="D29" s="20">
        <f t="shared" si="0"/>
        <v>5.13761635219137E-3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4.4452662241036807E-3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8.8675620638390082</v>
      </c>
      <c r="D31" s="20">
        <f t="shared" si="0"/>
        <v>3.0322057025020514E-3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10.920734822057449</v>
      </c>
      <c r="D32" s="20">
        <f t="shared" si="0"/>
        <v>3.7342748959142227E-3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9.4859684552984245</v>
      </c>
      <c r="D33" s="20">
        <f t="shared" si="0"/>
        <v>3.2436657828654653E-3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8.5698133956924103</v>
      </c>
      <c r="D34" s="20">
        <f t="shared" si="0"/>
        <v>2.93039246421098E-3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7.7749954601759175</v>
      </c>
      <c r="D35" s="20">
        <f t="shared" si="0"/>
        <v>2.658609593206112E-3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7.7423798560909187</v>
      </c>
      <c r="D36" s="20">
        <f t="shared" si="0"/>
        <v>2.6474568975739751E-3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6.3028895023824667</v>
      </c>
      <c r="D37" s="20">
        <f t="shared" si="0"/>
        <v>2.1552324476306487E-3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5.436219250727885</v>
      </c>
      <c r="D38" s="20">
        <f t="shared" si="0"/>
        <v>1.8588801401602218E-3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1.8464952007815289E-3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4.1698425407949014</v>
      </c>
      <c r="D40" s="20">
        <f t="shared" si="0"/>
        <v>1.4258507851097114E-3</v>
      </c>
    </row>
    <row r="41" spans="2:14">
      <c r="B41" s="22" t="s">
        <v>33</v>
      </c>
      <c r="C41" s="1">
        <f>[2]EGLD!$J$4</f>
        <v>3.551674979761053</v>
      </c>
      <c r="D41" s="20">
        <f t="shared" si="0"/>
        <v>1.2144723712712254E-3</v>
      </c>
    </row>
    <row r="42" spans="2:14">
      <c r="B42" s="22" t="s">
        <v>56</v>
      </c>
      <c r="C42" s="9">
        <f>[2]SHIB!$J$4</f>
        <v>3.4023698657385486</v>
      </c>
      <c r="D42" s="20">
        <f t="shared" si="0"/>
        <v>1.1634184496981342E-3</v>
      </c>
    </row>
    <row r="43" spans="2:14">
      <c r="B43" s="22" t="s">
        <v>40</v>
      </c>
      <c r="C43" s="9">
        <f>[2]SHPING!$J$4</f>
        <v>2.5046293356410474</v>
      </c>
      <c r="D43" s="20">
        <f t="shared" si="0"/>
        <v>8.5644186074033762E-4</v>
      </c>
    </row>
    <row r="44" spans="2:14">
      <c r="B44" s="7" t="s">
        <v>28</v>
      </c>
      <c r="C44" s="1">
        <f>[2]ATLAS!O46</f>
        <v>2.7381689901245938</v>
      </c>
      <c r="D44" s="20">
        <f t="shared" si="0"/>
        <v>9.3629924059145705E-4</v>
      </c>
    </row>
    <row r="45" spans="2:14">
      <c r="B45" s="22" t="s">
        <v>50</v>
      </c>
      <c r="C45" s="9">
        <f>[2]KAVA!$J$4</f>
        <v>1.8191598896534353</v>
      </c>
      <c r="D45" s="20">
        <f t="shared" si="0"/>
        <v>6.2205000105543034E-4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5.8020763687348386E-4</v>
      </c>
    </row>
    <row r="47" spans="2:14">
      <c r="B47" s="22" t="s">
        <v>36</v>
      </c>
      <c r="C47" s="9">
        <f>[2]AMP!$J$4</f>
        <v>1.5088879809392366</v>
      </c>
      <c r="D47" s="20">
        <f t="shared" si="0"/>
        <v>5.1595452135578352E-4</v>
      </c>
    </row>
    <row r="48" spans="2:14">
      <c r="B48" s="22" t="s">
        <v>23</v>
      </c>
      <c r="C48" s="9">
        <f>[2]LUNA!J4</f>
        <v>1.1505179846112226</v>
      </c>
      <c r="D48" s="20">
        <f t="shared" si="0"/>
        <v>3.9341221055508503E-4</v>
      </c>
    </row>
    <row r="49" spans="2:4">
      <c r="B49" s="7" t="s">
        <v>25</v>
      </c>
      <c r="C49" s="1">
        <f>[2]POLIS!J4</f>
        <v>1.1107111199628421</v>
      </c>
      <c r="D49" s="20">
        <f t="shared" si="0"/>
        <v>3.7980050971593793E-4</v>
      </c>
    </row>
    <row r="50" spans="2:4">
      <c r="B50" s="22" t="s">
        <v>43</v>
      </c>
      <c r="C50" s="9">
        <f>[2]TRX!$J$4</f>
        <v>0.87101547850867678</v>
      </c>
      <c r="D50" s="20">
        <f t="shared" si="0"/>
        <v>2.9783812979124045E-4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2023-10-27T21:24:27Z</dcterms:modified>
</cp:coreProperties>
</file>