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N2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7" i="2"/>
  <c r="Q2" i="1" l="1"/>
  <c r="C40"/>
  <c r="C30" l="1"/>
  <c r="C14"/>
  <c r="C4"/>
  <c r="C37"/>
  <c r="C20"/>
  <c r="C48" l="1"/>
  <c r="C44" l="1"/>
  <c r="C26" l="1"/>
  <c r="C28" l="1"/>
  <c r="C36" l="1"/>
  <c r="C55"/>
  <c r="C42"/>
  <c r="C33"/>
  <c r="C16"/>
  <c r="C46"/>
  <c r="C22"/>
  <c r="C34"/>
  <c r="C53"/>
  <c r="C18"/>
  <c r="C49"/>
  <c r="C19"/>
  <c r="C12"/>
  <c r="C35" l="1"/>
  <c r="C27"/>
  <c r="C39"/>
  <c r="C52"/>
  <c r="C54"/>
  <c r="C24"/>
  <c r="C47"/>
  <c r="C45"/>
  <c r="C29"/>
  <c r="C15" l="1"/>
  <c r="C43"/>
  <c r="C25"/>
  <c r="C31"/>
  <c r="C41"/>
  <c r="C23"/>
  <c r="C21"/>
  <c r="C38"/>
  <c r="C50" l="1"/>
  <c r="C17"/>
  <c r="C13"/>
  <c r="C51" l="1"/>
  <c r="C32" l="1"/>
  <c r="C7" l="1"/>
  <c r="D48" l="1"/>
  <c r="D14"/>
  <c r="D42"/>
  <c r="D25"/>
  <c r="D30"/>
  <c r="D54"/>
  <c r="D12"/>
  <c r="D34"/>
  <c r="D45"/>
  <c r="N8"/>
  <c r="D55"/>
  <c r="D16"/>
  <c r="D21"/>
  <c r="D24"/>
  <c r="D28"/>
  <c r="D49"/>
  <c r="D27"/>
  <c r="D53"/>
  <c r="D41"/>
  <c r="D36"/>
  <c r="D43"/>
  <c r="D20"/>
  <c r="D47"/>
  <c r="D13"/>
  <c r="D52"/>
  <c r="Q3"/>
  <c r="D22"/>
  <c r="D7"/>
  <c r="E7" s="1"/>
  <c r="D38"/>
  <c r="D39"/>
  <c r="D37"/>
  <c r="M8"/>
  <c r="D19"/>
  <c r="D51"/>
  <c r="D46"/>
  <c r="D31"/>
  <c r="D18"/>
  <c r="D44"/>
  <c r="D33"/>
  <c r="D50"/>
  <c r="D40"/>
  <c r="D35"/>
  <c r="D29"/>
  <c r="D15"/>
  <c r="D26"/>
  <c r="D23"/>
  <c r="N9"/>
  <c r="M9"/>
  <c r="D17"/>
  <c r="D32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<sst xmlns="http://schemas.openxmlformats.org/spreadsheetml/2006/main" count="107" uniqueCount="67">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</sst>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1477.5982190216466</c:v>
                </c:pt>
                <c:pt idx="1">
                  <c:v>1353.8329538518474</c:v>
                </c:pt>
                <c:pt idx="2">
                  <c:v>548.64</c:v>
                </c:pt>
                <c:pt idx="3">
                  <c:v>265.36550968905203</c:v>
                </c:pt>
                <c:pt idx="4">
                  <c:v>1039.0194231069183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1477.5982190216466</v>
          </cell>
        </row>
      </sheetData>
      <sheetData sheetId="1">
        <row r="4">
          <cell r="J4">
            <v>1353.8329538518474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2.5538365380757457</v>
          </cell>
        </row>
      </sheetData>
      <sheetData sheetId="4">
        <row r="47">
          <cell r="M47">
            <v>111.75</v>
          </cell>
          <cell r="O47">
            <v>2.435351873626697</v>
          </cell>
        </row>
      </sheetData>
      <sheetData sheetId="5">
        <row r="4">
          <cell r="C4">
            <v>-72.666666666666671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2.6186048975281864</v>
          </cell>
        </row>
      </sheetData>
      <sheetData sheetId="8">
        <row r="4">
          <cell r="J4">
            <v>42.659654672147099</v>
          </cell>
        </row>
      </sheetData>
      <sheetData sheetId="9">
        <row r="4">
          <cell r="J4">
            <v>10.166153376137792</v>
          </cell>
        </row>
      </sheetData>
      <sheetData sheetId="10">
        <row r="4">
          <cell r="J4">
            <v>20.254791545190102</v>
          </cell>
        </row>
      </sheetData>
      <sheetData sheetId="11">
        <row r="4">
          <cell r="J4">
            <v>12.87584927891662</v>
          </cell>
        </row>
      </sheetData>
      <sheetData sheetId="12">
        <row r="4">
          <cell r="J4">
            <v>53.535135803560443</v>
          </cell>
        </row>
      </sheetData>
      <sheetData sheetId="13">
        <row r="4">
          <cell r="J4">
            <v>3.3246414777266109</v>
          </cell>
        </row>
      </sheetData>
      <sheetData sheetId="14">
        <row r="4">
          <cell r="J4">
            <v>222.01571681130764</v>
          </cell>
        </row>
      </sheetData>
      <sheetData sheetId="15">
        <row r="4">
          <cell r="J4">
            <v>5.1624124124315687</v>
          </cell>
        </row>
      </sheetData>
      <sheetData sheetId="16">
        <row r="4">
          <cell r="J4">
            <v>51.352572647210764</v>
          </cell>
        </row>
      </sheetData>
      <sheetData sheetId="17">
        <row r="4">
          <cell r="J4">
            <v>5.9987615935849616</v>
          </cell>
        </row>
      </sheetData>
      <sheetData sheetId="18">
        <row r="4">
          <cell r="J4">
            <v>4.8504477544381412</v>
          </cell>
        </row>
      </sheetData>
      <sheetData sheetId="19">
        <row r="4">
          <cell r="J4">
            <v>12.753524307949407</v>
          </cell>
        </row>
      </sheetData>
      <sheetData sheetId="20">
        <row r="4">
          <cell r="J4">
            <v>2.3443842501296297</v>
          </cell>
        </row>
      </sheetData>
      <sheetData sheetId="21">
        <row r="4">
          <cell r="J4">
            <v>13.295020857937951</v>
          </cell>
        </row>
      </sheetData>
      <sheetData sheetId="22">
        <row r="4">
          <cell r="J4">
            <v>8.7596390815573013</v>
          </cell>
        </row>
      </sheetData>
      <sheetData sheetId="23">
        <row r="4">
          <cell r="J4">
            <v>11.67022848692427</v>
          </cell>
        </row>
      </sheetData>
      <sheetData sheetId="24">
        <row r="4">
          <cell r="J4">
            <v>5.3847389203687825</v>
          </cell>
        </row>
      </sheetData>
      <sheetData sheetId="25">
        <row r="4">
          <cell r="J4">
            <v>16.250525411927441</v>
          </cell>
        </row>
      </sheetData>
      <sheetData sheetId="26">
        <row r="4">
          <cell r="J4">
            <v>52.58750447488611</v>
          </cell>
        </row>
      </sheetData>
      <sheetData sheetId="27">
        <row r="4">
          <cell r="J4">
            <v>1.5703059237572967</v>
          </cell>
        </row>
      </sheetData>
      <sheetData sheetId="28">
        <row r="4">
          <cell r="J4">
            <v>44.128780642764696</v>
          </cell>
        </row>
      </sheetData>
      <sheetData sheetId="29">
        <row r="4">
          <cell r="J4">
            <v>36.049701580052798</v>
          </cell>
        </row>
      </sheetData>
      <sheetData sheetId="30">
        <row r="4">
          <cell r="J4">
            <v>2.9124471212910472</v>
          </cell>
        </row>
      </sheetData>
      <sheetData sheetId="31">
        <row r="4">
          <cell r="J4">
            <v>4.443195838054196</v>
          </cell>
        </row>
      </sheetData>
      <sheetData sheetId="32">
        <row r="4">
          <cell r="J4">
            <v>2.6310473480634964</v>
          </cell>
        </row>
      </sheetData>
      <sheetData sheetId="33">
        <row r="4">
          <cell r="J4">
            <v>265.36550968905203</v>
          </cell>
        </row>
      </sheetData>
      <sheetData sheetId="34">
        <row r="4">
          <cell r="J4">
            <v>0.98758037524467157</v>
          </cell>
        </row>
      </sheetData>
      <sheetData sheetId="35">
        <row r="4">
          <cell r="J4">
            <v>11.753789207206617</v>
          </cell>
        </row>
      </sheetData>
      <sheetData sheetId="36">
        <row r="4">
          <cell r="J4">
            <v>18.53638702503812</v>
          </cell>
        </row>
      </sheetData>
      <sheetData sheetId="37">
        <row r="4">
          <cell r="J4">
            <v>20.056095940721214</v>
          </cell>
        </row>
      </sheetData>
      <sheetData sheetId="38">
        <row r="4">
          <cell r="J4">
            <v>18.357135364493782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T3" sqref="T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548.64</f>
        <v>548.64</v>
      </c>
      <c r="P2" t="s">
        <v>8</v>
      </c>
      <c r="Q2" s="10">
        <f>N2+K2+H2</f>
        <v>605.72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0.12930423219611645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4684.4561056694656</v>
      </c>
      <c r="D7" s="20">
        <f>(C7*[1]Feuil1!$K$2-C4)/C4</f>
        <v>0.64335198772521729</v>
      </c>
      <c r="E7" s="31">
        <f>C7-C7/(1+D7)</f>
        <v>1833.9066551200149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1477.5982190216466</v>
      </c>
    </row>
    <row r="9" spans="2:20">
      <c r="M9" s="17" t="str">
        <f>IF(C13&gt;C7*Params!F8,B13,"Others")</f>
        <v>BTC</v>
      </c>
      <c r="N9" s="18">
        <f>IF(C13&gt;C7*0.1,C13,C7)</f>
        <v>1353.8329538518474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548.64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265.36550968905203</v>
      </c>
    </row>
    <row r="12" spans="2:20">
      <c r="B12" s="7" t="s">
        <v>19</v>
      </c>
      <c r="C12" s="1">
        <f>[2]ETH!J4</f>
        <v>1477.5982190216466</v>
      </c>
      <c r="D12" s="20">
        <f>C12/$C$7</f>
        <v>0.31542577957627804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1039.0194231069183</v>
      </c>
    </row>
    <row r="13" spans="2:20">
      <c r="B13" s="7" t="s">
        <v>4</v>
      </c>
      <c r="C13" s="1">
        <f>[2]BTC!J4</f>
        <v>1353.8329538518474</v>
      </c>
      <c r="D13" s="20">
        <f t="shared" ref="D13:D55" si="0">C13/$C$7</f>
        <v>0.28900536653835679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548.64</v>
      </c>
      <c r="D14" s="20">
        <f t="shared" si="0"/>
        <v>0.11711925304113671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265.36550968905203</v>
      </c>
      <c r="D15" s="20">
        <f t="shared" si="0"/>
        <v>5.6648093973575203E-2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222.01571681130764</v>
      </c>
      <c r="D16" s="20">
        <f t="shared" si="0"/>
        <v>4.7394128966777652E-2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2.3855490899947193E-2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72.666666666666671</v>
      </c>
      <c r="D18" s="20">
        <f>C18/$C$7</f>
        <v>1.5512295350301233E-2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1.3352670745339568E-2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1.0823028086150538E-2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52.58750447488611</v>
      </c>
      <c r="D21" s="20">
        <f t="shared" si="0"/>
        <v>1.122595735527139E-2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53.535135803560443</v>
      </c>
      <c r="D22" s="20">
        <f t="shared" si="0"/>
        <v>1.1428250067018106E-2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51.352572647210764</v>
      </c>
      <c r="D23" s="20">
        <f t="shared" si="0"/>
        <v>1.0962334044513767E-2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44.128780642764696</v>
      </c>
      <c r="D24" s="20">
        <f t="shared" si="0"/>
        <v>9.4202570474204838E-3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42.659654672147099</v>
      </c>
      <c r="D25" s="20">
        <f t="shared" si="0"/>
        <v>9.1066398552688572E-3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36.049701580052798</v>
      </c>
      <c r="D26" s="20">
        <f t="shared" si="0"/>
        <v>7.6956002504587149E-3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20.254791545190102</v>
      </c>
      <c r="D27" s="20">
        <f t="shared" si="0"/>
        <v>4.3238299363455015E-3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20.056095940721214</v>
      </c>
      <c r="D28" s="20">
        <f t="shared" si="0"/>
        <v>4.2814139973364005E-3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18.53638702503812</v>
      </c>
      <c r="D29" s="20">
        <f t="shared" si="0"/>
        <v>3.9569987650442603E-3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18.357135364493782</v>
      </c>
      <c r="D30" s="20">
        <f t="shared" si="0"/>
        <v>3.9187335627452365E-3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16.250525411927441</v>
      </c>
      <c r="D31" s="20">
        <f t="shared" si="0"/>
        <v>3.4690314190925788E-3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13.295020857937951</v>
      </c>
      <c r="D32" s="20">
        <f t="shared" si="0"/>
        <v>2.838114085826818E-3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12.753524307949407</v>
      </c>
      <c r="D33" s="20">
        <f t="shared" si="0"/>
        <v>2.7225197590205136E-3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12.87584927891662</v>
      </c>
      <c r="D34" s="20">
        <f t="shared" si="0"/>
        <v>2.7486327096401526E-3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11.67022848692427</v>
      </c>
      <c r="D35" s="20">
        <f t="shared" si="0"/>
        <v>2.4912664829541513E-3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11.753789207206617</v>
      </c>
      <c r="D36" s="20">
        <f t="shared" si="0"/>
        <v>2.509104353220716E-3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1.921247589257492E-3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10.166153376137792</v>
      </c>
      <c r="D38" s="20">
        <f t="shared" si="0"/>
        <v>2.1701886295474051E-3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8.7596390815573013</v>
      </c>
      <c r="D39" s="20">
        <f t="shared" si="0"/>
        <v>1.8699372742452974E-3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1.3619510688291999E-3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5.9987615935849616</v>
      </c>
      <c r="D41" s="20">
        <f t="shared" si="0"/>
        <v>1.2805673611339487E-3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5.3847389203687825</v>
      </c>
      <c r="D42" s="20">
        <f t="shared" si="0"/>
        <v>1.149490741059946E-3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5.1624124124315687</v>
      </c>
      <c r="D43" s="20">
        <f t="shared" si="0"/>
        <v>1.1020302669041227E-3</v>
      </c>
    </row>
    <row r="44" spans="2:14">
      <c r="B44" s="22" t="s">
        <v>37</v>
      </c>
      <c r="C44" s="9">
        <f>[2]GRT!$J$4</f>
        <v>4.8504477544381412</v>
      </c>
      <c r="D44" s="20">
        <f t="shared" si="0"/>
        <v>1.0354345616704105E-3</v>
      </c>
    </row>
    <row r="45" spans="2:14">
      <c r="B45" s="22" t="s">
        <v>56</v>
      </c>
      <c r="C45" s="9">
        <f>[2]SHIB!$J$4</f>
        <v>4.443195838054196</v>
      </c>
      <c r="D45" s="20">
        <f t="shared" si="0"/>
        <v>9.4849769916228283E-4</v>
      </c>
    </row>
    <row r="46" spans="2:14">
      <c r="B46" s="22" t="s">
        <v>36</v>
      </c>
      <c r="C46" s="9">
        <f>[2]AMP!$J$4</f>
        <v>3.3246414777266109</v>
      </c>
      <c r="D46" s="20">
        <f t="shared" si="0"/>
        <v>7.0971771380307969E-4</v>
      </c>
    </row>
    <row r="47" spans="2:14">
      <c r="B47" s="22" t="s">
        <v>62</v>
      </c>
      <c r="C47" s="10">
        <f>[2]SEI!$J$4</f>
        <v>2.9124471212910472</v>
      </c>
      <c r="D47" s="20">
        <f t="shared" si="0"/>
        <v>6.2172577895781627E-4</v>
      </c>
    </row>
    <row r="48" spans="2:14">
      <c r="B48" s="22" t="s">
        <v>40</v>
      </c>
      <c r="C48" s="9">
        <f>[2]SHPING!$J$4</f>
        <v>2.6310473480634964</v>
      </c>
      <c r="D48" s="20">
        <f t="shared" si="0"/>
        <v>5.6165481940992335E-4</v>
      </c>
    </row>
    <row r="49" spans="2:4">
      <c r="B49" s="7" t="s">
        <v>25</v>
      </c>
      <c r="C49" s="1">
        <f>[2]POLIS!J4</f>
        <v>2.5538365380757457</v>
      </c>
      <c r="D49" s="20">
        <f t="shared" si="0"/>
        <v>5.4517247690396957E-4</v>
      </c>
    </row>
    <row r="50" spans="2:4">
      <c r="B50" s="22" t="s">
        <v>64</v>
      </c>
      <c r="C50" s="10">
        <f>[2]ACE!$J$4</f>
        <v>2.6186048975281864</v>
      </c>
      <c r="D50" s="20">
        <f t="shared" si="0"/>
        <v>5.589987051770989E-4</v>
      </c>
    </row>
    <row r="51" spans="2:4">
      <c r="B51" s="7" t="s">
        <v>28</v>
      </c>
      <c r="C51" s="1">
        <f>[2]ATLAS!O47</f>
        <v>2.435351873626697</v>
      </c>
      <c r="D51" s="20">
        <f t="shared" si="0"/>
        <v>5.1987932402211199E-4</v>
      </c>
    </row>
    <row r="52" spans="2:4">
      <c r="B52" s="22" t="s">
        <v>50</v>
      </c>
      <c r="C52" s="9">
        <f>[2]KAVA!$J$4</f>
        <v>2.3443842501296297</v>
      </c>
      <c r="D52" s="20">
        <f t="shared" si="0"/>
        <v>5.0046028765053153E-4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3.6221784594083791E-4</v>
      </c>
    </row>
    <row r="54" spans="2:4">
      <c r="B54" s="22" t="s">
        <v>63</v>
      </c>
      <c r="C54" s="10">
        <f>[2]MEME!$J$4</f>
        <v>1.5703059237572967</v>
      </c>
      <c r="D54" s="20">
        <f t="shared" si="0"/>
        <v>3.3521627449060727E-4</v>
      </c>
    </row>
    <row r="55" spans="2:4">
      <c r="B55" s="22" t="s">
        <v>43</v>
      </c>
      <c r="C55" s="9">
        <f>[2]TRX!$J$4</f>
        <v>0.98758037524467157</v>
      </c>
      <c r="D55" s="20">
        <f t="shared" si="0"/>
        <v>2.1082071279298161E-4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2024-01-11T08:28:05Z</dcterms:modified>
</cp:coreProperties>
</file>