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7"/>
  <c r="C13"/>
  <c r="C51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<sst xmlns="http://schemas.openxmlformats.org/spreadsheetml/2006/main" count="107" uniqueCount="67">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</sst>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1384.3176343166399</c:v>
                </c:pt>
                <c:pt idx="1">
                  <c:v>1328.3770071972149</c:v>
                </c:pt>
                <c:pt idx="2">
                  <c:v>548.64</c:v>
                </c:pt>
                <c:pt idx="3">
                  <c:v>250.3793849090325</c:v>
                </c:pt>
                <c:pt idx="4">
                  <c:v>1000.6829808968674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1384.3176343166399</v>
          </cell>
        </row>
      </sheetData>
      <sheetData sheetId="1">
        <row r="4">
          <cell r="J4">
            <v>1328.3770071972149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2.3640874992227934</v>
          </cell>
        </row>
      </sheetData>
      <sheetData sheetId="4">
        <row r="47">
          <cell r="M47">
            <v>111.75</v>
          </cell>
          <cell r="O47">
            <v>2.2474677648960792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2.3035467755319758</v>
          </cell>
        </row>
      </sheetData>
      <sheetData sheetId="8">
        <row r="4">
          <cell r="J4">
            <v>36.996964050464612</v>
          </cell>
        </row>
      </sheetData>
      <sheetData sheetId="9">
        <row r="4">
          <cell r="J4">
            <v>9.3051282425904862</v>
          </cell>
        </row>
      </sheetData>
      <sheetData sheetId="10">
        <row r="4">
          <cell r="J4">
            <v>18.987675121396137</v>
          </cell>
        </row>
      </sheetData>
      <sheetData sheetId="11">
        <row r="4">
          <cell r="J4">
            <v>11.839363326005149</v>
          </cell>
        </row>
      </sheetData>
      <sheetData sheetId="12">
        <row r="4">
          <cell r="J4">
            <v>48.147524126699835</v>
          </cell>
        </row>
      </sheetData>
      <sheetData sheetId="13">
        <row r="4">
          <cell r="J4">
            <v>3.1500941888303315</v>
          </cell>
        </row>
      </sheetData>
      <sheetData sheetId="14">
        <row r="4">
          <cell r="J4">
            <v>211.50576501439818</v>
          </cell>
        </row>
      </sheetData>
      <sheetData sheetId="15">
        <row r="4">
          <cell r="J4">
            <v>4.8085268689601799</v>
          </cell>
        </row>
      </sheetData>
      <sheetData sheetId="16">
        <row r="4">
          <cell r="J4">
            <v>43.278733031493282</v>
          </cell>
        </row>
      </sheetData>
      <sheetData sheetId="17">
        <row r="4">
          <cell r="J4">
            <v>5.3767045159547715</v>
          </cell>
        </row>
      </sheetData>
      <sheetData sheetId="18">
        <row r="4">
          <cell r="J4">
            <v>4.386968401416719</v>
          </cell>
        </row>
      </sheetData>
      <sheetData sheetId="19">
        <row r="4">
          <cell r="J4">
            <v>12.19282844319922</v>
          </cell>
        </row>
      </sheetData>
      <sheetData sheetId="20">
        <row r="4">
          <cell r="J4">
            <v>2.2133355413786187</v>
          </cell>
        </row>
      </sheetData>
      <sheetData sheetId="21">
        <row r="4">
          <cell r="J4">
            <v>13.883535665948234</v>
          </cell>
        </row>
      </sheetData>
      <sheetData sheetId="22">
        <row r="4">
          <cell r="J4">
            <v>8.4137713853798139</v>
          </cell>
        </row>
      </sheetData>
      <sheetData sheetId="23">
        <row r="4">
          <cell r="J4">
            <v>11.031296226398887</v>
          </cell>
        </row>
      </sheetData>
      <sheetData sheetId="24">
        <row r="4">
          <cell r="J4">
            <v>5.0045307883699826</v>
          </cell>
        </row>
      </sheetData>
      <sheetData sheetId="25">
        <row r="4">
          <cell r="J4">
            <v>15.130223391521371</v>
          </cell>
        </row>
      </sheetData>
      <sheetData sheetId="26">
        <row r="4">
          <cell r="J4">
            <v>49.425507514095393</v>
          </cell>
        </row>
      </sheetData>
      <sheetData sheetId="27">
        <row r="4">
          <cell r="J4">
            <v>1.4346946798325515</v>
          </cell>
        </row>
      </sheetData>
      <sheetData sheetId="28">
        <row r="4">
          <cell r="J4">
            <v>38.24095281562041</v>
          </cell>
        </row>
      </sheetData>
      <sheetData sheetId="29">
        <row r="4">
          <cell r="J4">
            <v>32.055115533296359</v>
          </cell>
        </row>
      </sheetData>
      <sheetData sheetId="30">
        <row r="4">
          <cell r="J4">
            <v>2.4737273079128754</v>
          </cell>
        </row>
      </sheetData>
      <sheetData sheetId="31">
        <row r="4">
          <cell r="J4">
            <v>4.1541359553255113</v>
          </cell>
        </row>
      </sheetData>
      <sheetData sheetId="32">
        <row r="4">
          <cell r="J4">
            <v>2.4528073198979863</v>
          </cell>
        </row>
      </sheetData>
      <sheetData sheetId="33">
        <row r="4">
          <cell r="J4">
            <v>250.3793849090325</v>
          </cell>
        </row>
      </sheetData>
      <sheetData sheetId="34">
        <row r="4">
          <cell r="J4">
            <v>0.97558242755644764</v>
          </cell>
        </row>
      </sheetData>
      <sheetData sheetId="35">
        <row r="4">
          <cell r="J4">
            <v>10.874734328631915</v>
          </cell>
        </row>
      </sheetData>
      <sheetData sheetId="36">
        <row r="4">
          <cell r="J4">
            <v>17.676735716350748</v>
          </cell>
        </row>
      </sheetData>
      <sheetData sheetId="37">
        <row r="4">
          <cell r="J4">
            <v>18.197752942932336</v>
          </cell>
        </row>
      </sheetData>
      <sheetData sheetId="38">
        <row r="4">
          <cell r="J4">
            <v>16.57637038535821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548.64</f>
        <v>548.64</v>
      </c>
      <c r="P2" t="s">
        <v>8</v>
      </c>
      <c r="Q2" s="10">
        <f>N2+K2+H2</f>
        <v>605.72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0.13423464270041746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4512.3970073197524</v>
      </c>
      <c r="D7" s="20">
        <f>(C7*[1]Feuil1!$K$2-C4)/C4</f>
        <v>0.58299201104894949</v>
      </c>
      <c r="E7" s="31">
        <f>C7-C7/(1+D7)</f>
        <v>1661.8475567703022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1384.3176343166399</v>
      </c>
    </row>
    <row r="9" spans="2:20">
      <c r="M9" s="17" t="str">
        <f>IF(C13&gt;C7*Params!F8,B13,"Others")</f>
        <v>BTC</v>
      </c>
      <c r="N9" s="18">
        <f>IF(C13&gt;C7*0.1,C13,C7)</f>
        <v>1328.3770071972149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250.3793849090325</v>
      </c>
    </row>
    <row r="12" spans="2:20">
      <c r="B12" s="7" t="s">
        <v>19</v>
      </c>
      <c r="C12" s="1">
        <f>[2]ETH!J4</f>
        <v>1384.3176343166399</v>
      </c>
      <c r="D12" s="20">
        <f>C12/$C$7</f>
        <v>0.30678099291154548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1000.6829808968674</v>
      </c>
    </row>
    <row r="13" spans="2:20">
      <c r="B13" s="7" t="s">
        <v>4</v>
      </c>
      <c r="C13" s="1">
        <f>[2]BTC!J4</f>
        <v>1328.3770071972149</v>
      </c>
      <c r="D13" s="20">
        <f t="shared" ref="D13:D55" si="0">C13/$C$7</f>
        <v>0.29438389508777657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548.64</v>
      </c>
      <c r="D14" s="20">
        <f t="shared" si="0"/>
        <v>0.12158504650854692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250.3793849090325</v>
      </c>
      <c r="D15" s="20">
        <f t="shared" si="0"/>
        <v>5.5487002695658511E-2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211.50576501439818</v>
      </c>
      <c r="D16" s="20">
        <f t="shared" si="0"/>
        <v>4.6872153463293591E-2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2.4765108171715729E-2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1.9945053561113337E-2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1.386181222497377E-2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1.1235713506093849E-2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49.425507514095393</v>
      </c>
      <c r="D21" s="20">
        <f t="shared" si="0"/>
        <v>1.095327105170936E-2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48.147524126699835</v>
      </c>
      <c r="D22" s="20">
        <f t="shared" si="0"/>
        <v>1.0670054972689165E-2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43.278733031493282</v>
      </c>
      <c r="D23" s="20">
        <f t="shared" si="0"/>
        <v>9.591073870780651E-3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38.24095281562041</v>
      </c>
      <c r="D24" s="20">
        <f t="shared" si="0"/>
        <v>8.4746428015061888E-3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36.996964050464612</v>
      </c>
      <c r="D25" s="20">
        <f t="shared" si="0"/>
        <v>8.1989603287233488E-3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32.055115533296359</v>
      </c>
      <c r="D26" s="20">
        <f t="shared" si="0"/>
        <v>7.1037888468808005E-3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18.987675121396137</v>
      </c>
      <c r="D27" s="20">
        <f t="shared" si="0"/>
        <v>4.2078910810807238E-3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18.197752942932336</v>
      </c>
      <c r="D28" s="20">
        <f t="shared" si="0"/>
        <v>4.0328350793188148E-3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17.676735716350748</v>
      </c>
      <c r="D29" s="20">
        <f t="shared" si="0"/>
        <v>3.9173715627584538E-3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16.57637038535821</v>
      </c>
      <c r="D30" s="20">
        <f t="shared" si="0"/>
        <v>3.673517724275805E-3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15.130223391521371</v>
      </c>
      <c r="D31" s="20">
        <f t="shared" si="0"/>
        <v>3.3530346215055961E-3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13.883535665948234</v>
      </c>
      <c r="D32" s="20">
        <f t="shared" si="0"/>
        <v>3.0767540274996095E-3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12.19282844319922</v>
      </c>
      <c r="D33" s="20">
        <f t="shared" si="0"/>
        <v>2.7020735151230511E-3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11.839363326005149</v>
      </c>
      <c r="D34" s="20">
        <f t="shared" si="0"/>
        <v>2.6237415074072627E-3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11.031296226398887</v>
      </c>
      <c r="D35" s="20">
        <f t="shared" si="0"/>
        <v>2.4446643787114806E-3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10.874734328631915</v>
      </c>
      <c r="D36" s="20">
        <f t="shared" si="0"/>
        <v>2.4099684294160159E-3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2.326922915463223E-3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9.3051282425904862</v>
      </c>
      <c r="D38" s="20">
        <f t="shared" si="0"/>
        <v>2.0621253465721743E-3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8.4137713853798139</v>
      </c>
      <c r="D39" s="20">
        <f t="shared" si="0"/>
        <v>1.8645902325818129E-3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1.413882685776701E-3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5.3767045159547715</v>
      </c>
      <c r="D41" s="20">
        <f t="shared" si="0"/>
        <v>1.1915406616999765E-3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5.0045307883699826</v>
      </c>
      <c r="D42" s="20">
        <f t="shared" si="0"/>
        <v>1.1090626069142229E-3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4.8085268689601799</v>
      </c>
      <c r="D43" s="20">
        <f t="shared" si="0"/>
        <v>1.0656258439051491E-3</v>
      </c>
    </row>
    <row r="44" spans="2:14">
      <c r="B44" s="22" t="s">
        <v>37</v>
      </c>
      <c r="C44" s="9">
        <f>[2]GRT!$J$4</f>
        <v>4.386968401416719</v>
      </c>
      <c r="D44" s="20">
        <f t="shared" si="0"/>
        <v>9.722035526352024E-4</v>
      </c>
    </row>
    <row r="45" spans="2:14">
      <c r="B45" s="22" t="s">
        <v>56</v>
      </c>
      <c r="C45" s="9">
        <f>[2]SHIB!$J$4</f>
        <v>4.1541359553255113</v>
      </c>
      <c r="D45" s="20">
        <f t="shared" si="0"/>
        <v>9.2060515699015613E-4</v>
      </c>
    </row>
    <row r="46" spans="2:14">
      <c r="B46" s="22" t="s">
        <v>36</v>
      </c>
      <c r="C46" s="9">
        <f>[2]AMP!$J$4</f>
        <v>3.1500941888303315</v>
      </c>
      <c r="D46" s="20">
        <f t="shared" si="0"/>
        <v>6.9809774798636486E-4</v>
      </c>
    </row>
    <row r="47" spans="2:14">
      <c r="B47" s="22" t="s">
        <v>62</v>
      </c>
      <c r="C47" s="10">
        <f>[2]SEI!$J$4</f>
        <v>2.4737273079128754</v>
      </c>
      <c r="D47" s="20">
        <f t="shared" si="0"/>
        <v>5.482069294656779E-4</v>
      </c>
    </row>
    <row r="48" spans="2:14">
      <c r="B48" s="22" t="s">
        <v>40</v>
      </c>
      <c r="C48" s="9">
        <f>[2]SHPING!$J$4</f>
        <v>2.4528073198979863</v>
      </c>
      <c r="D48" s="20">
        <f t="shared" si="0"/>
        <v>5.43570815227291E-4</v>
      </c>
    </row>
    <row r="49" spans="2:4">
      <c r="B49" s="7" t="s">
        <v>25</v>
      </c>
      <c r="C49" s="1">
        <f>[2]POLIS!J4</f>
        <v>2.3640874992227934</v>
      </c>
      <c r="D49" s="20">
        <f t="shared" si="0"/>
        <v>5.2390946439063448E-4</v>
      </c>
    </row>
    <row r="50" spans="2:4">
      <c r="B50" s="22" t="s">
        <v>64</v>
      </c>
      <c r="C50" s="10">
        <f>[2]ACE!$J$4</f>
        <v>2.3035467755319758</v>
      </c>
      <c r="D50" s="20">
        <f t="shared" si="0"/>
        <v>5.1049293131683537E-4</v>
      </c>
    </row>
    <row r="51" spans="2:4">
      <c r="B51" s="7" t="s">
        <v>28</v>
      </c>
      <c r="C51" s="1">
        <f>[2]ATLAS!O47</f>
        <v>2.2474677648960792</v>
      </c>
      <c r="D51" s="20">
        <f t="shared" si="0"/>
        <v>4.9806516608586642E-4</v>
      </c>
    </row>
    <row r="52" spans="2:4">
      <c r="B52" s="22" t="s">
        <v>50</v>
      </c>
      <c r="C52" s="9">
        <f>[2]KAVA!$J$4</f>
        <v>2.2133355413786187</v>
      </c>
      <c r="D52" s="20">
        <f t="shared" si="0"/>
        <v>4.9050106579458155E-4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3.760293248239369E-4</v>
      </c>
    </row>
    <row r="54" spans="2:4">
      <c r="B54" s="22" t="s">
        <v>63</v>
      </c>
      <c r="C54" s="10">
        <f>[2]MEME!$J$4</f>
        <v>1.4346946798325515</v>
      </c>
      <c r="D54" s="20">
        <f t="shared" si="0"/>
        <v>3.1794513592338434E-4</v>
      </c>
    </row>
    <row r="55" spans="2:4">
      <c r="B55" s="22" t="s">
        <v>43</v>
      </c>
      <c r="C55" s="9">
        <f>[2]TRX!$J$4</f>
        <v>0.97558242755644764</v>
      </c>
      <c r="D55" s="20">
        <f t="shared" si="0"/>
        <v>2.1620048634327023E-4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2024-01-10T17:17:16Z</dcterms:modified>
</cp:coreProperties>
</file>